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60" yWindow="-45" windowWidth="18885" windowHeight="11700" activeTab="4"/>
  </bookViews>
  <sheets>
    <sheet name="American General" sheetId="1" r:id="rId1"/>
    <sheet name="Assurity Life" sheetId="7" r:id="rId2"/>
    <sheet name="Banner Life" sheetId="2" r:id="rId3"/>
    <sheet name="Fidelity Life " sheetId="8" r:id="rId4"/>
    <sheet name="Genworth" sheetId="3" r:id="rId5"/>
    <sheet name="Lincoln Financial" sheetId="10" r:id="rId6"/>
    <sheet name="North American Life " sheetId="4" r:id="rId7"/>
    <sheet name="Prudential" sheetId="12" r:id="rId8"/>
    <sheet name="SBLI" sheetId="5" r:id="rId9"/>
    <sheet name="Transamerica" sheetId="6" r:id="rId10"/>
    <sheet name="Transamerica Family" sheetId="11" r:id="rId11"/>
  </sheets>
  <definedNames>
    <definedName name="OLE_LINK1" localSheetId="0">'American General'!#REF!</definedName>
    <definedName name="OLE_LINK2" localSheetId="0">'American General'!#REF!</definedName>
  </definedNames>
  <calcPr calcId="125725"/>
</workbook>
</file>

<file path=xl/calcChain.xml><?xml version="1.0" encoding="utf-8"?>
<calcChain xmlns="http://schemas.openxmlformats.org/spreadsheetml/2006/main">
  <c r="E6" i="12"/>
  <c r="E7"/>
  <c r="E8"/>
  <c r="E9"/>
  <c r="E10"/>
  <c r="E11"/>
  <c r="E12"/>
  <c r="E13"/>
  <c r="E14"/>
  <c r="E15"/>
  <c r="E16"/>
  <c r="E17"/>
  <c r="E6" i="10"/>
  <c r="E7"/>
  <c r="E8"/>
  <c r="E9"/>
  <c r="E10"/>
  <c r="E11"/>
  <c r="E7" i="8"/>
  <c r="E8"/>
  <c r="E9"/>
  <c r="E10"/>
  <c r="E11"/>
  <c r="E12"/>
  <c r="E13"/>
  <c r="E14"/>
  <c r="E6" i="7"/>
  <c r="E7"/>
  <c r="E8"/>
  <c r="E9"/>
  <c r="E10"/>
  <c r="E11"/>
  <c r="E12"/>
  <c r="E13"/>
  <c r="E14"/>
  <c r="E15"/>
  <c r="E16"/>
  <c r="E17"/>
  <c r="E18"/>
  <c r="E19"/>
  <c r="E20"/>
  <c r="E21"/>
  <c r="E22"/>
  <c r="F6" i="6" l="1"/>
  <c r="F7"/>
  <c r="F8"/>
  <c r="F9"/>
  <c r="F10"/>
  <c r="F11"/>
  <c r="F12"/>
  <c r="F13"/>
  <c r="F14"/>
  <c r="F15"/>
  <c r="F16"/>
  <c r="F17"/>
  <c r="F18"/>
  <c r="D19"/>
  <c r="F19" s="1"/>
  <c r="F20"/>
  <c r="F21"/>
  <c r="F22"/>
  <c r="F23"/>
  <c r="E6" i="5"/>
  <c r="G6"/>
  <c r="I6"/>
  <c r="E7"/>
  <c r="G7"/>
  <c r="I7"/>
  <c r="E8"/>
  <c r="G8"/>
  <c r="I8"/>
  <c r="E9"/>
  <c r="G9"/>
  <c r="I9"/>
  <c r="E10"/>
  <c r="G10"/>
  <c r="I10"/>
  <c r="E11"/>
  <c r="G11"/>
  <c r="I11"/>
  <c r="E6" i="4"/>
  <c r="E7"/>
  <c r="E8"/>
  <c r="E9"/>
  <c r="E10"/>
  <c r="E11"/>
  <c r="E12"/>
  <c r="E13"/>
  <c r="E14"/>
  <c r="E15"/>
  <c r="E16"/>
  <c r="E17"/>
  <c r="F6" i="3" l="1"/>
  <c r="G6" s="1"/>
  <c r="G17" s="1"/>
  <c r="F7"/>
  <c r="G7" s="1"/>
  <c r="F8"/>
  <c r="G8" s="1"/>
  <c r="F9"/>
  <c r="G9" s="1"/>
  <c r="F10"/>
  <c r="G10" s="1"/>
  <c r="F11"/>
  <c r="G11" s="1"/>
  <c r="F12"/>
  <c r="G12" s="1"/>
  <c r="E17"/>
  <c r="F17"/>
  <c r="E6" i="2" l="1"/>
  <c r="F6" s="1"/>
  <c r="E7"/>
  <c r="F7" s="1"/>
  <c r="E8"/>
  <c r="F8" s="1"/>
  <c r="E9"/>
  <c r="F9" s="1"/>
  <c r="E10"/>
  <c r="F10" s="1"/>
  <c r="E11"/>
  <c r="F11" s="1"/>
  <c r="E12"/>
  <c r="F12" s="1"/>
  <c r="E13"/>
  <c r="F13" s="1"/>
  <c r="E6" i="1"/>
  <c r="E7"/>
  <c r="E8"/>
  <c r="E9"/>
  <c r="E10"/>
  <c r="E11"/>
  <c r="E12"/>
  <c r="E13"/>
  <c r="E14"/>
  <c r="E15"/>
  <c r="E16"/>
  <c r="E17"/>
  <c r="E18"/>
  <c r="E19"/>
  <c r="E20"/>
  <c r="E21"/>
  <c r="E22"/>
  <c r="E23"/>
</calcChain>
</file>

<file path=xl/sharedStrings.xml><?xml version="1.0" encoding="utf-8"?>
<sst xmlns="http://schemas.openxmlformats.org/spreadsheetml/2006/main" count="202" uniqueCount="151">
  <si>
    <t>Elite Global Survivor IUL (Level J)</t>
  </si>
  <si>
    <t>Elite Global Plus IUL/SVETR  (Level J)</t>
  </si>
  <si>
    <t>Elite Global Plus IUL  (Level J)</t>
  </si>
  <si>
    <t>Speciality</t>
  </si>
  <si>
    <t>ROP Select-A-Term 15 and 20-35 yr</t>
  </si>
  <si>
    <t>Select-A-Term 10yr</t>
  </si>
  <si>
    <t>Select-A-Term 15yr</t>
  </si>
  <si>
    <t>Select-A-Term 16yr</t>
  </si>
  <si>
    <t>Select-A-Term 17yr</t>
  </si>
  <si>
    <t>Select-A-Term 18yr</t>
  </si>
  <si>
    <t>Select-A-Term 19yr</t>
  </si>
  <si>
    <t>Select-A-Term 20-30yr</t>
  </si>
  <si>
    <t>Elite Survivor Index UL</t>
  </si>
  <si>
    <t>Elite Index UL</t>
  </si>
  <si>
    <t>Choice Index GUL</t>
  </si>
  <si>
    <t xml:space="preserve">Extend IUL </t>
  </si>
  <si>
    <t>Elite UL</t>
  </si>
  <si>
    <t>Secure Survivor GUL</t>
  </si>
  <si>
    <t>Secure Lifetime GUL</t>
  </si>
  <si>
    <t>*For details on renewals and excess, please consult the individual carrier schedule or contact your iGROUP Marketing VP</t>
  </si>
  <si>
    <t>Product Name</t>
  </si>
  <si>
    <t>Total Comp</t>
  </si>
  <si>
    <t>iGROUP Comp</t>
  </si>
  <si>
    <t xml:space="preserve">Agency Level </t>
  </si>
  <si>
    <t>Year One</t>
  </si>
  <si>
    <t>Agency level: S</t>
  </si>
  <si>
    <t>Life Step UL</t>
  </si>
  <si>
    <t>Life Choice UL</t>
  </si>
  <si>
    <t>Life Value Term 30</t>
  </si>
  <si>
    <t>Life Value Term 20</t>
  </si>
  <si>
    <t>OPTerm 30</t>
  </si>
  <si>
    <t>OPTerm 20</t>
  </si>
  <si>
    <t>OPTerm 15</t>
  </si>
  <si>
    <t>OPTerm 10</t>
  </si>
  <si>
    <t>Total Points on Premium</t>
  </si>
  <si>
    <t>iGROUP Bonus converted to percentage of premium</t>
  </si>
  <si>
    <t xml:space="preserve">Agency level </t>
  </si>
  <si>
    <t>Agency level: BEGA</t>
  </si>
  <si>
    <t>Colony Term 10</t>
  </si>
  <si>
    <t>Total Payment</t>
  </si>
  <si>
    <t>Paid as Bonus</t>
  </si>
  <si>
    <t>Paid as Override</t>
  </si>
  <si>
    <t>Premium</t>
  </si>
  <si>
    <t>Product</t>
  </si>
  <si>
    <t>Bonus Calculator</t>
  </si>
  <si>
    <t>n/a</t>
  </si>
  <si>
    <t>Total Living Coverage(TLC) - Linked-Benefits - UL/LTC (TLC114)</t>
  </si>
  <si>
    <t>Asset Builder Index UL*</t>
  </si>
  <si>
    <t>Foundation Builder Index UL</t>
  </si>
  <si>
    <t>Lifeready ULII</t>
  </si>
  <si>
    <t>Colony Term 20</t>
  </si>
  <si>
    <t>Colony Term 15</t>
  </si>
  <si>
    <t>For details on renewals and excess, please consult the individual carrier schedule or contact your iGROUP Marketing VP</t>
  </si>
  <si>
    <t>iGROUP Bonus 
(based on Commissions as paid by Genworth)*</t>
  </si>
  <si>
    <r>
      <t>iGROUP Override (based on Premium)</t>
    </r>
    <r>
      <rPr>
        <b/>
        <sz val="7"/>
        <color indexed="9"/>
        <rFont val="Symbol"/>
        <family val="1"/>
        <charset val="2"/>
      </rPr>
      <t>¢</t>
    </r>
  </si>
  <si>
    <t>Agency level: IGS100</t>
  </si>
  <si>
    <t>GuaranteeBuilderIUL</t>
  </si>
  <si>
    <t>Rapid Builder IUL</t>
  </si>
  <si>
    <t>Survivorship GIUL</t>
  </si>
  <si>
    <t>CustomTermGUL</t>
  </si>
  <si>
    <t>CustomGuarantee</t>
  </si>
  <si>
    <t>CustomGrowthCV</t>
  </si>
  <si>
    <t>CustomAccumulator III</t>
  </si>
  <si>
    <t>BuilderIUL</t>
  </si>
  <si>
    <t>Addvantage30</t>
  </si>
  <si>
    <t>Addvantage20</t>
  </si>
  <si>
    <t>Addvantage15</t>
  </si>
  <si>
    <t>Addvantage10</t>
  </si>
  <si>
    <t>Agency level: RM115</t>
  </si>
  <si>
    <t>YRT</t>
  </si>
  <si>
    <t>T30</t>
  </si>
  <si>
    <t>T25</t>
  </si>
  <si>
    <t>T20</t>
  </si>
  <si>
    <t>T15</t>
  </si>
  <si>
    <t>T10</t>
  </si>
  <si>
    <t xml:space="preserve">Potential Total Comp </t>
  </si>
  <si>
    <t>Potential bonus points if pass 750K total NCP in 2013</t>
  </si>
  <si>
    <t>Potential bonus points if pass 500K total NCP in 2013</t>
  </si>
  <si>
    <t>Agency level:7</t>
  </si>
  <si>
    <t>TransProtectorUL 71-80</t>
  </si>
  <si>
    <t>TransProtectorUL 61-70</t>
  </si>
  <si>
    <t>TransProtectorUL 51-60</t>
  </si>
  <si>
    <t>TransProtectorUL 30-50</t>
  </si>
  <si>
    <t>Transace Survivor</t>
  </si>
  <si>
    <t>Transace</t>
  </si>
  <si>
    <t>Trendsetter LB 20/30</t>
  </si>
  <si>
    <t>Trendsetter LB 15</t>
  </si>
  <si>
    <t>Trendsetter LB 10</t>
  </si>
  <si>
    <t>Trendsetter Express 20/30</t>
  </si>
  <si>
    <t>Trendsetter Express 15</t>
  </si>
  <si>
    <t>Trendsetter Express 10</t>
  </si>
  <si>
    <t>Trendsetter Super 20/30</t>
  </si>
  <si>
    <t>Trendsetter Super 15</t>
  </si>
  <si>
    <t>Trendsetter Super 10</t>
  </si>
  <si>
    <t>FinalExpenseHeaped</t>
  </si>
  <si>
    <t>TransSecure II</t>
  </si>
  <si>
    <t>from TA</t>
  </si>
  <si>
    <t>GA bonus</t>
  </si>
  <si>
    <t>Agency level:GA</t>
  </si>
  <si>
    <t>VER</t>
  </si>
  <si>
    <t>Term350-30 YearPlus</t>
  </si>
  <si>
    <t>Term350-20 YearPlus</t>
  </si>
  <si>
    <t>Term350-15 YearPlus</t>
  </si>
  <si>
    <t>Term350-10 YearPlus</t>
  </si>
  <si>
    <t>SimplifiedLife</t>
  </si>
  <si>
    <t>SimplifiedCI-CO&amp;FL</t>
  </si>
  <si>
    <t>SimplifiedCI&amp;Criticalillness</t>
  </si>
  <si>
    <t>NonMedTerm 350-30 YR</t>
  </si>
  <si>
    <t>NonMedTerm 350-20 YR</t>
  </si>
  <si>
    <t>NonMedTerm 350-10 YR</t>
  </si>
  <si>
    <t>Wholelife</t>
  </si>
  <si>
    <t>GDBI -CA&amp;FL</t>
  </si>
  <si>
    <t>GBDI</t>
  </si>
  <si>
    <t>DisabilityIncome-CA&amp;FL</t>
  </si>
  <si>
    <t>DisabilityIncome</t>
  </si>
  <si>
    <t>AcciFlex</t>
  </si>
  <si>
    <t>Agency level</t>
  </si>
  <si>
    <t>Agency level: RK2</t>
  </si>
  <si>
    <t>Accidental Death Benefit</t>
  </si>
  <si>
    <t>RD Senior Life Whole Life Issue Ages 80+</t>
  </si>
  <si>
    <t>Rapid Decision Senior Life Issue Ages  70-79</t>
  </si>
  <si>
    <t>Rapid Decision Senior Life Issue Ages 50-69</t>
  </si>
  <si>
    <t>Rapid Decision Mortgage Term</t>
  </si>
  <si>
    <t>Rapid Decision Express Term 20,30 yr</t>
  </si>
  <si>
    <t>Rapid Decision Express Term 15 yr</t>
  </si>
  <si>
    <t>Rapid Decision Express Term 10 yr</t>
  </si>
  <si>
    <t>iGROUP level</t>
  </si>
  <si>
    <t>Moneyguard</t>
  </si>
  <si>
    <t>LifeReserveIndexedUL</t>
  </si>
  <si>
    <t>LifeGuarantee UL/PlusUL/SUL</t>
  </si>
  <si>
    <t>20&amp;30 YearTerm</t>
  </si>
  <si>
    <t>15 YearTerm</t>
  </si>
  <si>
    <t>10 YearTerm</t>
  </si>
  <si>
    <t>Agency level: RSM100</t>
  </si>
  <si>
    <t xml:space="preserve">Please see your iGROUP VP for details </t>
  </si>
  <si>
    <t>ROP 30</t>
  </si>
  <si>
    <t>ROP 20</t>
  </si>
  <si>
    <t>ROP 15</t>
  </si>
  <si>
    <t>Term Essential 30</t>
  </si>
  <si>
    <t>Term Essential 20</t>
  </si>
  <si>
    <t>Term Essential 15</t>
  </si>
  <si>
    <t>Term Essential 10</t>
  </si>
  <si>
    <t>Index Advantage UL</t>
  </si>
  <si>
    <t>PRU Life Universal Protector</t>
  </si>
  <si>
    <t>PRU Life Universal Plus</t>
  </si>
  <si>
    <t>PRU Life SUL</t>
  </si>
  <si>
    <t>PRU Life Custom Premier</t>
  </si>
  <si>
    <t>Max Base Producer Level</t>
  </si>
  <si>
    <t xml:space="preserve">Agency level: 75 </t>
  </si>
  <si>
    <t xml:space="preserve"> Index Universal Life</t>
  </si>
  <si>
    <r>
      <t>Genguard UL (</t>
    </r>
    <r>
      <rPr>
        <sz val="9"/>
        <color rgb="FFFF0000"/>
        <rFont val="Trebuchet MS"/>
        <family val="2"/>
      </rPr>
      <t>Discontinued effective 02/13/15</t>
    </r>
    <r>
      <rPr>
        <sz val="9"/>
        <rFont val="Trebuchet MS"/>
        <family val="2"/>
      </rPr>
      <t>)</t>
    </r>
  </si>
</sst>
</file>

<file path=xl/styles.xml><?xml version="1.0" encoding="utf-8"?>
<styleSheet xmlns="http://schemas.openxmlformats.org/spreadsheetml/2006/main">
  <numFmts count="3">
    <numFmt numFmtId="43" formatCode="_(* #,##0.00_);_(* \(#,##0.00\);_(* &quot;-&quot;??_);_(@_)"/>
    <numFmt numFmtId="164" formatCode="&quot;$&quot;#,##0.00"/>
    <numFmt numFmtId="165" formatCode="_(* #,##0_);_(* \(#,##0\);_(* &quot;-&quot;??_);_(@_)"/>
  </numFmts>
  <fonts count="22">
    <font>
      <sz val="10"/>
      <name val="Arial"/>
    </font>
    <font>
      <sz val="11"/>
      <color theme="1"/>
      <name val="Calibri"/>
      <family val="2"/>
      <scheme val="minor"/>
    </font>
    <font>
      <sz val="10"/>
      <name val="Arial"/>
    </font>
    <font>
      <sz val="10"/>
      <name val="Trebuchet MS"/>
      <family val="2"/>
    </font>
    <font>
      <i/>
      <sz val="12"/>
      <color indexed="63"/>
      <name val="Trebuchet MS"/>
      <family val="2"/>
    </font>
    <font>
      <b/>
      <sz val="10"/>
      <color indexed="9"/>
      <name val="Trebuchet MS"/>
      <family val="2"/>
    </font>
    <font>
      <b/>
      <sz val="9"/>
      <name val="Trebuchet MS"/>
      <family val="2"/>
    </font>
    <font>
      <b/>
      <sz val="12"/>
      <name val="Trebuchet MS"/>
      <family val="2"/>
    </font>
    <font>
      <b/>
      <sz val="10"/>
      <name val="Trebuchet MS"/>
      <family val="2"/>
    </font>
    <font>
      <b/>
      <sz val="7"/>
      <color indexed="9"/>
      <name val="Trebuchet MS"/>
      <family val="2"/>
    </font>
    <font>
      <b/>
      <i/>
      <sz val="14"/>
      <color indexed="9"/>
      <name val="Trebuchet MS"/>
      <family val="2"/>
    </font>
    <font>
      <sz val="10"/>
      <color indexed="9"/>
      <name val="Trebuchet MS"/>
      <family val="2"/>
    </font>
    <font>
      <sz val="10"/>
      <name val="Arial"/>
      <family val="2"/>
    </font>
    <font>
      <sz val="9"/>
      <name val="Trebuchet MS"/>
      <family val="2"/>
    </font>
    <font>
      <sz val="10"/>
      <color theme="0"/>
      <name val="Trebuchet MS"/>
      <family val="2"/>
    </font>
    <font>
      <b/>
      <sz val="7"/>
      <color indexed="9"/>
      <name val="Symbol"/>
      <family val="1"/>
      <charset val="2"/>
    </font>
    <font>
      <b/>
      <sz val="10"/>
      <color rgb="FFFF0000"/>
      <name val="Trebuchet MS"/>
      <family val="2"/>
    </font>
    <font>
      <b/>
      <sz val="7"/>
      <name val="Trebuchet MS"/>
      <family val="2"/>
    </font>
    <font>
      <b/>
      <i/>
      <sz val="14"/>
      <name val="Trebuchet MS"/>
      <family val="2"/>
    </font>
    <font>
      <i/>
      <sz val="9"/>
      <name val="Trebuchet MS"/>
      <family val="2"/>
    </font>
    <font>
      <b/>
      <i/>
      <sz val="14"/>
      <color theme="0"/>
      <name val="Trebuchet MS"/>
      <family val="2"/>
    </font>
    <font>
      <sz val="9"/>
      <color rgb="FFFF0000"/>
      <name val="Trebuchet MS"/>
      <family val="2"/>
    </font>
  </fonts>
  <fills count="9">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22"/>
        <bgColor indexed="64"/>
      </patternFill>
    </fill>
    <fill>
      <patternFill patternType="solid">
        <fgColor indexed="8"/>
        <bgColor indexed="64"/>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s>
  <borders count="52">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top/>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9"/>
      </left>
      <right style="medium">
        <color indexed="64"/>
      </right>
      <top/>
      <bottom/>
      <diagonal/>
    </border>
    <border>
      <left style="thin">
        <color indexed="9"/>
      </left>
      <right style="thin">
        <color indexed="9"/>
      </right>
      <top/>
      <bottom/>
      <diagonal/>
    </border>
    <border>
      <left style="thin">
        <color indexed="9"/>
      </left>
      <right style="medium">
        <color indexed="64"/>
      </right>
      <top style="thin">
        <color indexed="9"/>
      </top>
      <bottom/>
      <diagonal/>
    </border>
    <border>
      <left style="thin">
        <color indexed="9"/>
      </left>
      <right style="thin">
        <color indexed="9"/>
      </right>
      <top style="thin">
        <color indexed="9"/>
      </top>
      <bottom/>
      <diagonal/>
    </border>
    <border>
      <left/>
      <right/>
      <top style="medium">
        <color indexed="64"/>
      </top>
      <bottom style="thin">
        <color indexed="9"/>
      </bottom>
      <diagonal/>
    </border>
    <border>
      <left style="medium">
        <color indexed="64"/>
      </left>
      <right/>
      <top style="medium">
        <color indexed="64"/>
      </top>
      <bottom style="thin">
        <color indexed="9"/>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s>
  <cellStyleXfs count="4">
    <xf numFmtId="0" fontId="0" fillId="0" borderId="0"/>
    <xf numFmtId="43" fontId="2" fillId="0" borderId="0" applyFont="0" applyFill="0" applyBorder="0" applyAlignment="0" applyProtection="0"/>
    <xf numFmtId="0" fontId="12" fillId="0" borderId="0"/>
    <xf numFmtId="9" fontId="1" fillId="0" borderId="0" applyFont="0" applyFill="0" applyBorder="0" applyAlignment="0" applyProtection="0"/>
  </cellStyleXfs>
  <cellXfs count="148">
    <xf numFmtId="0" fontId="0" fillId="0" borderId="0" xfId="0"/>
    <xf numFmtId="0" fontId="3" fillId="2" borderId="0" xfId="0" applyFont="1" applyFill="1" applyBorder="1"/>
    <xf numFmtId="0" fontId="4" fillId="2" borderId="0" xfId="0" applyFont="1" applyFill="1" applyAlignment="1">
      <alignment horizontal="left" vertical="top" wrapText="1"/>
    </xf>
    <xf numFmtId="0" fontId="3" fillId="2" borderId="0" xfId="0" applyFont="1" applyFill="1"/>
    <xf numFmtId="1" fontId="5" fillId="3" borderId="1" xfId="0" applyNumberFormat="1" applyFont="1" applyFill="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6" fillId="0" borderId="4" xfId="0" applyFont="1" applyBorder="1" applyAlignment="1">
      <alignment vertical="center" wrapText="1"/>
    </xf>
    <xf numFmtId="1" fontId="5" fillId="3" borderId="6" xfId="0" applyNumberFormat="1" applyFont="1" applyFill="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6" fillId="0" borderId="9" xfId="0" applyFont="1" applyBorder="1" applyAlignment="1">
      <alignment vertical="center" wrapText="1"/>
    </xf>
    <xf numFmtId="1" fontId="5" fillId="3" borderId="10" xfId="0" applyNumberFormat="1"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6" fillId="0" borderId="13" xfId="0" applyFont="1" applyBorder="1" applyAlignment="1">
      <alignment vertical="center" wrapText="1"/>
    </xf>
    <xf numFmtId="0" fontId="5" fillId="3" borderId="15" xfId="0" applyFont="1" applyFill="1" applyBorder="1" applyAlignment="1">
      <alignment horizontal="center"/>
    </xf>
    <xf numFmtId="0" fontId="3" fillId="0" borderId="16" xfId="0" applyFont="1" applyBorder="1" applyAlignment="1">
      <alignment horizontal="center"/>
    </xf>
    <xf numFmtId="0" fontId="3" fillId="0" borderId="15" xfId="0" applyNumberFormat="1" applyFont="1" applyBorder="1" applyAlignment="1">
      <alignment horizontal="center"/>
    </xf>
    <xf numFmtId="0" fontId="6" fillId="0" borderId="17" xfId="0" applyFont="1" applyFill="1" applyBorder="1" applyAlignment="1">
      <alignment vertical="center" wrapText="1"/>
    </xf>
    <xf numFmtId="0" fontId="5" fillId="3" borderId="16" xfId="0" applyFont="1" applyFill="1" applyBorder="1" applyAlignment="1">
      <alignment horizontal="center"/>
    </xf>
    <xf numFmtId="0" fontId="3" fillId="0" borderId="16" xfId="0" applyNumberFormat="1" applyFont="1" applyBorder="1" applyAlignment="1">
      <alignment horizontal="center"/>
    </xf>
    <xf numFmtId="0" fontId="6" fillId="0" borderId="18" xfId="0" applyFont="1" applyFill="1" applyBorder="1" applyAlignment="1">
      <alignment vertical="center" wrapText="1"/>
    </xf>
    <xf numFmtId="0" fontId="8" fillId="2" borderId="0" xfId="0" applyFont="1" applyFill="1" applyBorder="1" applyAlignment="1">
      <alignment wrapText="1"/>
    </xf>
    <xf numFmtId="0" fontId="10" fillId="5" borderId="20" xfId="0" applyFont="1" applyFill="1" applyBorder="1" applyAlignment="1">
      <alignment vertical="center" wrapText="1"/>
    </xf>
    <xf numFmtId="0" fontId="3" fillId="0" borderId="0" xfId="0" applyFont="1"/>
    <xf numFmtId="0" fontId="11" fillId="2" borderId="0" xfId="0" applyFont="1" applyFill="1" applyBorder="1"/>
    <xf numFmtId="0" fontId="11" fillId="2" borderId="0" xfId="0" applyFont="1" applyFill="1"/>
    <xf numFmtId="0" fontId="7" fillId="2" borderId="0" xfId="0" applyFont="1" applyFill="1" applyBorder="1" applyAlignment="1"/>
    <xf numFmtId="10" fontId="5" fillId="3" borderId="16" xfId="0" applyNumberFormat="1" applyFont="1" applyFill="1" applyBorder="1" applyAlignment="1">
      <alignment horizontal="center"/>
    </xf>
    <xf numFmtId="0" fontId="13" fillId="0" borderId="16" xfId="0" applyFont="1" applyFill="1" applyBorder="1" applyAlignment="1">
      <alignment vertical="center" wrapText="1"/>
    </xf>
    <xf numFmtId="164" fontId="3" fillId="2" borderId="0" xfId="0" applyNumberFormat="1" applyFont="1" applyFill="1" applyBorder="1" applyAlignment="1">
      <alignment horizontal="center"/>
    </xf>
    <xf numFmtId="0" fontId="3" fillId="2" borderId="0" xfId="0" applyFont="1" applyFill="1" applyBorder="1" applyAlignment="1">
      <alignment horizontal="center"/>
    </xf>
    <xf numFmtId="0" fontId="14" fillId="6" borderId="0" xfId="0" applyFont="1" applyFill="1" applyBorder="1" applyAlignment="1">
      <alignment horizontal="center"/>
    </xf>
    <xf numFmtId="0" fontId="3" fillId="6" borderId="0" xfId="0" applyFont="1" applyFill="1" applyBorder="1" applyAlignment="1">
      <alignment horizontal="center"/>
    </xf>
    <xf numFmtId="0" fontId="14" fillId="6" borderId="0" xfId="0" applyFont="1" applyFill="1"/>
    <xf numFmtId="0" fontId="5" fillId="7" borderId="16" xfId="0" applyFont="1" applyFill="1" applyBorder="1" applyAlignment="1">
      <alignment horizontal="center"/>
    </xf>
    <xf numFmtId="0" fontId="13" fillId="0" borderId="23" xfId="0" applyFont="1" applyFill="1" applyBorder="1" applyAlignment="1">
      <alignment vertical="center" wrapText="1"/>
    </xf>
    <xf numFmtId="0" fontId="7" fillId="4" borderId="0" xfId="0" applyFont="1" applyFill="1" applyBorder="1" applyAlignment="1">
      <alignment horizontal="center" vertical="center" textRotation="90"/>
    </xf>
    <xf numFmtId="0" fontId="8" fillId="0" borderId="16" xfId="0" applyFont="1" applyFill="1" applyBorder="1" applyAlignment="1">
      <alignment horizontal="center"/>
    </xf>
    <xf numFmtId="9" fontId="3" fillId="0" borderId="16" xfId="3" applyNumberFormat="1" applyFont="1" applyBorder="1" applyAlignment="1">
      <alignment horizontal="center"/>
    </xf>
    <xf numFmtId="0" fontId="13" fillId="0" borderId="8" xfId="0" applyFont="1" applyFill="1" applyBorder="1" applyAlignment="1">
      <alignment vertical="center" wrapText="1"/>
    </xf>
    <xf numFmtId="0" fontId="13" fillId="0" borderId="12" xfId="0" applyFont="1" applyFill="1" applyBorder="1" applyAlignment="1">
      <alignment vertical="center" wrapText="1"/>
    </xf>
    <xf numFmtId="0" fontId="16" fillId="2" borderId="0" xfId="0" applyFont="1" applyFill="1" applyBorder="1"/>
    <xf numFmtId="0" fontId="5" fillId="3" borderId="27" xfId="0" applyFont="1" applyFill="1" applyBorder="1" applyAlignment="1">
      <alignment horizontal="center"/>
    </xf>
    <xf numFmtId="0" fontId="3" fillId="0" borderId="3" xfId="0" applyNumberFormat="1" applyFont="1" applyBorder="1" applyAlignment="1">
      <alignment horizontal="center"/>
    </xf>
    <xf numFmtId="0" fontId="13" fillId="0" borderId="28" xfId="0" applyFont="1" applyFill="1" applyBorder="1" applyAlignment="1">
      <alignment vertical="center" wrapText="1"/>
    </xf>
    <xf numFmtId="0" fontId="3" fillId="0" borderId="23" xfId="0" applyNumberFormat="1" applyFont="1" applyBorder="1" applyAlignment="1">
      <alignment horizontal="center"/>
    </xf>
    <xf numFmtId="0" fontId="13" fillId="0" borderId="17" xfId="0" applyFont="1" applyFill="1" applyBorder="1" applyAlignment="1">
      <alignment vertical="center" wrapText="1"/>
    </xf>
    <xf numFmtId="0" fontId="13" fillId="0" borderId="18" xfId="0" applyFont="1" applyFill="1" applyBorder="1" applyAlignment="1">
      <alignment vertical="center" wrapText="1"/>
    </xf>
    <xf numFmtId="0" fontId="13" fillId="0" borderId="29" xfId="0" applyFont="1" applyFill="1" applyBorder="1" applyAlignment="1">
      <alignment vertical="center" wrapText="1"/>
    </xf>
    <xf numFmtId="0" fontId="13" fillId="0" borderId="30" xfId="0" applyFont="1" applyFill="1" applyBorder="1" applyAlignment="1">
      <alignment vertical="center" wrapText="1"/>
    </xf>
    <xf numFmtId="0" fontId="9" fillId="5" borderId="16" xfId="0" applyFont="1" applyFill="1" applyBorder="1"/>
    <xf numFmtId="0" fontId="8" fillId="2" borderId="6" xfId="0" applyFont="1" applyFill="1" applyBorder="1" applyAlignment="1">
      <alignment horizontal="center"/>
    </xf>
    <xf numFmtId="0" fontId="3" fillId="2" borderId="16" xfId="0" applyFont="1" applyFill="1" applyBorder="1" applyAlignment="1">
      <alignment horizontal="center"/>
    </xf>
    <xf numFmtId="165" fontId="8" fillId="2" borderId="6" xfId="0" applyNumberFormat="1" applyFont="1" applyFill="1" applyBorder="1" applyAlignment="1">
      <alignment horizontal="center"/>
    </xf>
    <xf numFmtId="165" fontId="3" fillId="2" borderId="16" xfId="1" applyNumberFormat="1" applyFont="1" applyFill="1" applyBorder="1" applyAlignment="1"/>
    <xf numFmtId="0" fontId="5" fillId="3" borderId="31" xfId="0" applyFont="1" applyFill="1" applyBorder="1" applyAlignment="1">
      <alignment horizontal="center"/>
    </xf>
    <xf numFmtId="0" fontId="3" fillId="0" borderId="25" xfId="0" applyFont="1" applyBorder="1" applyAlignment="1">
      <alignment horizontal="center"/>
    </xf>
    <xf numFmtId="0" fontId="3" fillId="0" borderId="32" xfId="0" applyNumberFormat="1" applyFont="1" applyBorder="1" applyAlignment="1">
      <alignment horizontal="center"/>
    </xf>
    <xf numFmtId="0" fontId="5" fillId="3" borderId="33" xfId="0" applyFont="1" applyFill="1" applyBorder="1" applyAlignment="1">
      <alignment horizontal="center"/>
    </xf>
    <xf numFmtId="0" fontId="3" fillId="0" borderId="34" xfId="0" applyNumberFormat="1" applyFont="1" applyBorder="1" applyAlignment="1">
      <alignment horizontal="center"/>
    </xf>
    <xf numFmtId="0" fontId="3" fillId="0" borderId="7" xfId="0" applyNumberFormat="1" applyFont="1" applyBorder="1" applyAlignment="1">
      <alignment horizontal="center"/>
    </xf>
    <xf numFmtId="0" fontId="5" fillId="3" borderId="35" xfId="0" applyFont="1" applyFill="1" applyBorder="1" applyAlignment="1">
      <alignment horizontal="center"/>
    </xf>
    <xf numFmtId="0" fontId="3" fillId="0" borderId="11" xfId="0" applyNumberFormat="1" applyFont="1" applyBorder="1" applyAlignment="1">
      <alignment horizontal="center"/>
    </xf>
    <xf numFmtId="0" fontId="9" fillId="5" borderId="38" xfId="0" applyFont="1" applyFill="1" applyBorder="1"/>
    <xf numFmtId="0" fontId="18" fillId="4" borderId="10" xfId="0" applyFont="1" applyFill="1" applyBorder="1" applyAlignment="1">
      <alignment horizontal="center"/>
    </xf>
    <xf numFmtId="0" fontId="18" fillId="4" borderId="25" xfId="0" applyFont="1" applyFill="1" applyBorder="1" applyAlignment="1">
      <alignment horizontal="center"/>
    </xf>
    <xf numFmtId="0" fontId="7" fillId="4" borderId="0" xfId="0" applyFont="1" applyFill="1" applyBorder="1" applyAlignment="1">
      <alignment horizontal="center" vertical="center" textRotation="90"/>
    </xf>
    <xf numFmtId="0" fontId="5" fillId="3" borderId="34" xfId="0" applyFont="1" applyFill="1" applyBorder="1" applyAlignment="1">
      <alignment horizontal="center"/>
    </xf>
    <xf numFmtId="0" fontId="3" fillId="0" borderId="43" xfId="0" applyNumberFormat="1" applyFont="1" applyBorder="1" applyAlignment="1">
      <alignment horizontal="center"/>
    </xf>
    <xf numFmtId="0" fontId="13" fillId="0" borderId="44" xfId="0" applyFont="1" applyFill="1" applyBorder="1" applyAlignment="1">
      <alignment vertical="center" wrapText="1"/>
    </xf>
    <xf numFmtId="0" fontId="9" fillId="5" borderId="43" xfId="0" applyFont="1" applyFill="1" applyBorder="1" applyAlignment="1">
      <alignment horizontal="center" vertical="center" wrapText="1"/>
    </xf>
    <xf numFmtId="0" fontId="10" fillId="5" borderId="29" xfId="0" applyFont="1" applyFill="1" applyBorder="1" applyAlignment="1">
      <alignment vertical="center" wrapText="1"/>
    </xf>
    <xf numFmtId="0" fontId="9" fillId="5" borderId="11" xfId="0" applyFont="1" applyFill="1" applyBorder="1"/>
    <xf numFmtId="0" fontId="9" fillId="5" borderId="26" xfId="0" applyFont="1" applyFill="1" applyBorder="1" applyAlignment="1">
      <alignment horizontal="center" vertical="center" wrapText="1"/>
    </xf>
    <xf numFmtId="0" fontId="10" fillId="5"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xf>
    <xf numFmtId="0" fontId="5" fillId="0" borderId="0" xfId="0" applyFont="1" applyFill="1" applyBorder="1" applyAlignment="1">
      <alignment horizontal="center"/>
    </xf>
    <xf numFmtId="0" fontId="13" fillId="0" borderId="0" xfId="0" applyFont="1" applyFill="1" applyBorder="1" applyAlignment="1">
      <alignment vertical="center" wrapText="1"/>
    </xf>
    <xf numFmtId="0" fontId="7" fillId="0" borderId="0" xfId="0" applyFont="1" applyFill="1" applyBorder="1" applyAlignment="1">
      <alignment horizontal="center" vertical="center" textRotation="90"/>
    </xf>
    <xf numFmtId="0" fontId="5" fillId="3" borderId="25" xfId="0" applyFont="1" applyFill="1" applyBorder="1" applyAlignment="1">
      <alignment horizontal="center"/>
    </xf>
    <xf numFmtId="0" fontId="3" fillId="2" borderId="27" xfId="0" applyFont="1" applyFill="1" applyBorder="1" applyAlignment="1">
      <alignment horizontal="center"/>
    </xf>
    <xf numFmtId="0" fontId="8" fillId="0" borderId="27" xfId="0" applyFont="1" applyFill="1" applyBorder="1" applyAlignment="1">
      <alignment horizontal="center"/>
    </xf>
    <xf numFmtId="0" fontId="13" fillId="0" borderId="3" xfId="0" applyFont="1" applyFill="1" applyBorder="1" applyAlignment="1">
      <alignment vertical="center" wrapText="1"/>
    </xf>
    <xf numFmtId="0" fontId="19" fillId="0" borderId="23" xfId="0" applyFont="1" applyFill="1" applyBorder="1" applyAlignment="1">
      <alignment vertical="center" wrapText="1"/>
    </xf>
    <xf numFmtId="0" fontId="3" fillId="2" borderId="25" xfId="0" applyFont="1" applyFill="1" applyBorder="1" applyAlignment="1">
      <alignment horizontal="center"/>
    </xf>
    <xf numFmtId="0" fontId="8" fillId="0" borderId="25" xfId="0" applyFont="1" applyFill="1" applyBorder="1" applyAlignment="1">
      <alignment horizontal="center"/>
    </xf>
    <xf numFmtId="0" fontId="17" fillId="8" borderId="16" xfId="0" applyFont="1" applyFill="1" applyBorder="1"/>
    <xf numFmtId="0" fontId="11" fillId="8" borderId="16" xfId="0" applyFont="1" applyFill="1" applyBorder="1"/>
    <xf numFmtId="0" fontId="7" fillId="2" borderId="42" xfId="0" applyFont="1" applyFill="1" applyBorder="1" applyAlignment="1"/>
    <xf numFmtId="0" fontId="8" fillId="2" borderId="0" xfId="0" applyFont="1" applyFill="1"/>
    <xf numFmtId="0" fontId="5" fillId="3" borderId="49" xfId="0" applyFont="1" applyFill="1" applyBorder="1" applyAlignment="1">
      <alignment horizontal="center"/>
    </xf>
    <xf numFmtId="0" fontId="3" fillId="0" borderId="27" xfId="0" applyNumberFormat="1" applyFont="1" applyBorder="1" applyAlignment="1">
      <alignment horizontal="center"/>
    </xf>
    <xf numFmtId="0" fontId="13" fillId="0" borderId="4" xfId="0" applyFont="1" applyFill="1" applyBorder="1" applyAlignment="1">
      <alignment vertical="center" wrapText="1"/>
    </xf>
    <xf numFmtId="0" fontId="5" fillId="3" borderId="50" xfId="0" applyFont="1" applyFill="1" applyBorder="1" applyAlignment="1">
      <alignment horizontal="center"/>
    </xf>
    <xf numFmtId="0" fontId="3" fillId="0" borderId="24" xfId="0" applyNumberFormat="1" applyFont="1" applyBorder="1" applyAlignment="1">
      <alignment horizontal="center"/>
    </xf>
    <xf numFmtId="0" fontId="3" fillId="0" borderId="15" xfId="0" applyFont="1" applyBorder="1" applyAlignment="1">
      <alignment horizontal="center"/>
    </xf>
    <xf numFmtId="0" fontId="3" fillId="0" borderId="12" xfId="0" applyNumberFormat="1" applyFont="1" applyBorder="1" applyAlignment="1">
      <alignment horizontal="center"/>
    </xf>
    <xf numFmtId="0" fontId="13" fillId="0" borderId="13" xfId="0" applyFont="1" applyFill="1" applyBorder="1" applyAlignment="1">
      <alignment vertical="center" wrapText="1"/>
    </xf>
    <xf numFmtId="0" fontId="9" fillId="5" borderId="34" xfId="0" applyFont="1" applyFill="1" applyBorder="1"/>
    <xf numFmtId="0" fontId="7" fillId="2" borderId="0" xfId="0" applyFont="1" applyFill="1" applyBorder="1" applyAlignment="1">
      <alignment horizontal="left"/>
    </xf>
    <xf numFmtId="0" fontId="5" fillId="3" borderId="1" xfId="0" applyFont="1" applyFill="1" applyBorder="1" applyAlignment="1">
      <alignment horizontal="center"/>
    </xf>
    <xf numFmtId="0" fontId="3" fillId="0" borderId="27" xfId="0" applyFont="1" applyBorder="1" applyAlignment="1">
      <alignment horizontal="center"/>
    </xf>
    <xf numFmtId="0" fontId="5" fillId="3" borderId="6" xfId="0" applyFont="1" applyFill="1" applyBorder="1" applyAlignment="1">
      <alignment horizontal="center"/>
    </xf>
    <xf numFmtId="0" fontId="5" fillId="3" borderId="10" xfId="0" applyFont="1" applyFill="1" applyBorder="1" applyAlignment="1">
      <alignment horizontal="center"/>
    </xf>
    <xf numFmtId="0" fontId="3" fillId="0" borderId="25" xfId="0" applyNumberFormat="1" applyFont="1" applyBorder="1" applyAlignment="1">
      <alignment horizontal="center"/>
    </xf>
    <xf numFmtId="0" fontId="7" fillId="4" borderId="5" xfId="0" applyFont="1" applyFill="1" applyBorder="1" applyAlignment="1">
      <alignment horizontal="center" vertical="center" textRotation="90"/>
    </xf>
    <xf numFmtId="0" fontId="7" fillId="4" borderId="14" xfId="0" applyFont="1" applyFill="1" applyBorder="1" applyAlignment="1">
      <alignment horizontal="center" vertical="center" textRotation="90" wrapText="1"/>
    </xf>
    <xf numFmtId="0" fontId="7" fillId="4" borderId="5" xfId="0" applyFont="1" applyFill="1" applyBorder="1" applyAlignment="1">
      <alignment horizontal="center" vertical="center" textRotation="90" wrapText="1"/>
    </xf>
    <xf numFmtId="0" fontId="4" fillId="2" borderId="0" xfId="0" applyFont="1" applyFill="1" applyAlignment="1">
      <alignment horizontal="left" vertical="top" wrapText="1"/>
    </xf>
    <xf numFmtId="0" fontId="10" fillId="5" borderId="16" xfId="0" applyFont="1" applyFill="1" applyBorder="1" applyAlignment="1">
      <alignment horizontal="center"/>
    </xf>
    <xf numFmtId="0" fontId="9" fillId="5" borderId="1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0" fillId="0" borderId="21" xfId="0" applyBorder="1" applyAlignment="1"/>
    <xf numFmtId="0" fontId="0" fillId="0" borderId="19" xfId="0" applyBorder="1" applyAlignment="1"/>
    <xf numFmtId="0" fontId="7" fillId="4" borderId="22" xfId="0" applyFont="1" applyFill="1" applyBorder="1" applyAlignment="1">
      <alignment horizontal="center" vertical="center" textRotation="90"/>
    </xf>
    <xf numFmtId="0" fontId="10" fillId="5" borderId="48" xfId="0" applyFont="1" applyFill="1" applyBorder="1" applyAlignment="1">
      <alignment horizontal="center"/>
    </xf>
    <xf numFmtId="0" fontId="10" fillId="5" borderId="47" xfId="0" applyFont="1" applyFill="1" applyBorder="1" applyAlignment="1">
      <alignment horizontal="center"/>
    </xf>
    <xf numFmtId="0" fontId="0" fillId="0" borderId="16" xfId="0" applyBorder="1" applyAlignment="1">
      <alignment horizontal="center"/>
    </xf>
    <xf numFmtId="0" fontId="0" fillId="0" borderId="16" xfId="0" applyBorder="1" applyAlignment="1">
      <alignment horizontal="center" vertical="center" wrapText="1"/>
    </xf>
    <xf numFmtId="0" fontId="9" fillId="5" borderId="34" xfId="0" applyFont="1" applyFill="1" applyBorder="1" applyAlignment="1">
      <alignment horizontal="center" vertical="center" wrapText="1"/>
    </xf>
    <xf numFmtId="0" fontId="9" fillId="5" borderId="51" xfId="0" applyFont="1" applyFill="1" applyBorder="1" applyAlignment="1">
      <alignment horizontal="center" vertical="center" wrapText="1"/>
    </xf>
    <xf numFmtId="0" fontId="7" fillId="2" borderId="0" xfId="0" applyFont="1" applyFill="1" applyBorder="1" applyAlignment="1">
      <alignment horizontal="center"/>
    </xf>
    <xf numFmtId="0" fontId="20" fillId="5" borderId="12" xfId="0" applyFont="1" applyFill="1" applyBorder="1" applyAlignment="1">
      <alignment horizontal="center"/>
    </xf>
    <xf numFmtId="0" fontId="20" fillId="5" borderId="25" xfId="0" applyFont="1" applyFill="1" applyBorder="1" applyAlignment="1">
      <alignment horizontal="center"/>
    </xf>
    <xf numFmtId="0" fontId="20" fillId="5" borderId="11" xfId="0" applyFont="1" applyFill="1" applyBorder="1" applyAlignment="1">
      <alignment horizontal="center"/>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10" fillId="5" borderId="12" xfId="0" applyFont="1" applyFill="1" applyBorder="1" applyAlignment="1">
      <alignment horizontal="center"/>
    </xf>
    <xf numFmtId="0" fontId="10" fillId="5" borderId="26" xfId="0" applyFont="1" applyFill="1" applyBorder="1" applyAlignment="1">
      <alignment horizontal="center"/>
    </xf>
    <xf numFmtId="0" fontId="10" fillId="5" borderId="25" xfId="0" applyFont="1" applyFill="1" applyBorder="1" applyAlignment="1">
      <alignment horizontal="center"/>
    </xf>
    <xf numFmtId="0" fontId="0" fillId="0" borderId="21" xfId="0" applyBorder="1" applyAlignment="1">
      <alignment horizontal="center" vertical="center" wrapText="1"/>
    </xf>
    <xf numFmtId="0" fontId="0" fillId="0" borderId="19" xfId="0" applyBorder="1" applyAlignment="1">
      <alignment horizontal="center" vertical="center" wrapText="1"/>
    </xf>
    <xf numFmtId="0" fontId="10" fillId="5" borderId="41" xfId="0" applyFont="1" applyFill="1" applyBorder="1" applyAlignment="1">
      <alignment horizontal="center"/>
    </xf>
    <xf numFmtId="0" fontId="10" fillId="5" borderId="40" xfId="0" applyFont="1" applyFill="1" applyBorder="1" applyAlignment="1">
      <alignment horizontal="center"/>
    </xf>
    <xf numFmtId="0" fontId="9" fillId="5" borderId="39"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7" fillId="2" borderId="42" xfId="0" applyFont="1" applyFill="1" applyBorder="1" applyAlignment="1">
      <alignment horizontal="center"/>
    </xf>
    <xf numFmtId="0" fontId="7" fillId="4" borderId="0" xfId="0" applyFont="1" applyFill="1" applyBorder="1" applyAlignment="1">
      <alignment horizontal="center" vertical="center" textRotation="90"/>
    </xf>
    <xf numFmtId="0" fontId="10" fillId="5" borderId="46" xfId="0" applyFont="1" applyFill="1" applyBorder="1" applyAlignment="1">
      <alignment horizontal="center"/>
    </xf>
    <xf numFmtId="0" fontId="10" fillId="5" borderId="45" xfId="0" applyFont="1" applyFill="1" applyBorder="1" applyAlignment="1">
      <alignment horizontal="center"/>
    </xf>
    <xf numFmtId="0" fontId="9" fillId="5" borderId="12" xfId="0" applyFont="1" applyFill="1" applyBorder="1" applyAlignment="1">
      <alignment horizontal="center" vertical="center" wrapText="1"/>
    </xf>
    <xf numFmtId="0" fontId="9" fillId="5" borderId="25" xfId="0" applyFont="1" applyFill="1" applyBorder="1" applyAlignment="1">
      <alignment horizontal="center" vertical="center" wrapText="1"/>
    </xf>
  </cellXfs>
  <cellStyles count="4">
    <cellStyle name="Comma 2" xfId="1"/>
    <cellStyle name="Normal" xfId="0" builtinId="0"/>
    <cellStyle name="Normal 2" xfId="2"/>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www.fla-life.com/default.asp"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http://www.sbli.com/default.asp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2057400</xdr:colOff>
      <xdr:row>2</xdr:row>
      <xdr:rowOff>77881</xdr:rowOff>
    </xdr:to>
    <xdr:pic>
      <xdr:nvPicPr>
        <xdr:cNvPr id="2" name="Picture 3" descr="American General"/>
        <xdr:cNvPicPr>
          <a:picLocks noChangeAspect="1" noChangeArrowheads="1"/>
        </xdr:cNvPicPr>
      </xdr:nvPicPr>
      <xdr:blipFill>
        <a:blip xmlns:r="http://schemas.openxmlformats.org/officeDocument/2006/relationships" r:embed="rId1" cstate="print"/>
        <a:srcRect r="35246" b="-6329"/>
        <a:stretch>
          <a:fillRect/>
        </a:stretch>
      </xdr:blipFill>
      <xdr:spPr bwMode="auto">
        <a:xfrm>
          <a:off x="619125" y="0"/>
          <a:ext cx="600075" cy="401731"/>
        </a:xfrm>
        <a:prstGeom prst="rect">
          <a:avLst/>
        </a:prstGeom>
        <a:noFill/>
        <a:ln w="9525">
          <a:noFill/>
          <a:miter lim="800000"/>
          <a:headEnd/>
          <a:tailEnd/>
        </a:ln>
      </xdr:spPr>
    </xdr:pic>
    <xdr:clientData/>
  </xdr:twoCellAnchor>
  <xdr:twoCellAnchor>
    <xdr:from>
      <xdr:col>0</xdr:col>
      <xdr:colOff>347381</xdr:colOff>
      <xdr:row>26</xdr:row>
      <xdr:rowOff>134470</xdr:rowOff>
    </xdr:from>
    <xdr:to>
      <xdr:col>5</xdr:col>
      <xdr:colOff>0</xdr:colOff>
      <xdr:row>34</xdr:row>
      <xdr:rowOff>13447</xdr:rowOff>
    </xdr:to>
    <xdr:sp macro="" textlink="">
      <xdr:nvSpPr>
        <xdr:cNvPr id="3" name="TextBox 2"/>
        <xdr:cNvSpPr txBox="1"/>
      </xdr:nvSpPr>
      <xdr:spPr>
        <a:xfrm>
          <a:off x="347381" y="4344520"/>
          <a:ext cx="2700619" cy="1174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baseline="0" smtClean="0">
              <a:solidFill>
                <a:schemeClr val="dk1"/>
              </a:solidFill>
              <a:latin typeface="+mn-lt"/>
              <a:ea typeface="+mn-ea"/>
              <a:cs typeface="+mn-cs"/>
            </a:rPr>
            <a:t>Company Notes</a:t>
          </a:r>
          <a:r>
            <a:rPr lang="en-US" sz="1100" baseline="0" smtClean="0">
              <a:solidFill>
                <a:schemeClr val="dk1"/>
              </a:solidFill>
              <a:latin typeface="+mn-lt"/>
              <a:ea typeface="+mn-ea"/>
              <a:cs typeface="+mn-cs"/>
            </a:rPr>
            <a:t>:</a:t>
          </a:r>
        </a:p>
        <a:p>
          <a:r>
            <a:rPr lang="en-US" sz="1100" baseline="0" smtClean="0">
              <a:solidFill>
                <a:schemeClr val="dk1"/>
              </a:solidFill>
              <a:latin typeface="+mn-lt"/>
              <a:ea typeface="+mn-ea"/>
              <a:cs typeface="+mn-cs"/>
            </a:rPr>
            <a:t>Please note that this carrier requires agents to process ALL new business through a BGA or Brokerage, and requires a minimum production to maintain a BGA processing contract.</a:t>
          </a:r>
        </a:p>
        <a:p>
          <a:r>
            <a:rPr lang="en-US" sz="1100" baseline="0" smtClean="0">
              <a:solidFill>
                <a:schemeClr val="dk1"/>
              </a:solidFill>
              <a:latin typeface="+mn-lt"/>
              <a:ea typeface="+mn-ea"/>
              <a:cs typeface="+mn-cs"/>
            </a:rPr>
            <a:t>If you do not have the ability to process new business or maintain the minimum production, these companies are available through the iGROUP processing center.</a:t>
          </a:r>
        </a:p>
        <a:p>
          <a:r>
            <a:rPr lang="en-US" sz="1100" baseline="0" smtClean="0">
              <a:solidFill>
                <a:schemeClr val="dk1"/>
              </a:solidFill>
              <a:latin typeface="+mn-lt"/>
              <a:ea typeface="+mn-ea"/>
              <a:cs typeface="+mn-cs"/>
            </a:rPr>
            <a:t>Please note a processing fee of $60 per submitted application will apply if using the iGROUP processing center.</a:t>
          </a:r>
          <a:endParaRPr lang="en-US" sz="1100"/>
        </a:p>
      </xdr:txBody>
    </xdr:sp>
    <xdr:clientData/>
  </xdr:twoCellAnchor>
  <xdr:twoCellAnchor>
    <xdr:from>
      <xdr:col>0</xdr:col>
      <xdr:colOff>350744</xdr:colOff>
      <xdr:row>36</xdr:row>
      <xdr:rowOff>28576</xdr:rowOff>
    </xdr:from>
    <xdr:to>
      <xdr:col>5</xdr:col>
      <xdr:colOff>0</xdr:colOff>
      <xdr:row>44</xdr:row>
      <xdr:rowOff>22412</xdr:rowOff>
    </xdr:to>
    <xdr:sp macro="" textlink="">
      <xdr:nvSpPr>
        <xdr:cNvPr id="4" name="TextBox 3"/>
        <xdr:cNvSpPr txBox="1"/>
      </xdr:nvSpPr>
      <xdr:spPr>
        <a:xfrm>
          <a:off x="350744" y="5857876"/>
          <a:ext cx="2697256" cy="1289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endParaRPr lang="en-US"/>
        </a:p>
        <a:p>
          <a:endParaRPr lang="en-US" sz="1100" b="0" i="0">
            <a:solidFill>
              <a:schemeClr val="dk1"/>
            </a:solidFill>
            <a:latin typeface="+mn-lt"/>
            <a:ea typeface="+mn-ea"/>
            <a:cs typeface="+mn-cs"/>
          </a:endParaRPr>
        </a:p>
        <a:p>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p>
        <a:p>
          <a:endParaRPr lang="en-US" sz="1100" b="1" i="0">
            <a:solidFill>
              <a:schemeClr val="dk1"/>
            </a:solidFill>
            <a:latin typeface="+mn-lt"/>
            <a:ea typeface="+mn-ea"/>
            <a:cs typeface="+mn-cs"/>
          </a:endParaRP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Grid Date: 1/2014</a:t>
          </a:r>
          <a:endParaRPr lang="en-US" sz="1100" b="1">
            <a:solidFill>
              <a:schemeClr val="dk1"/>
            </a:solidFill>
            <a:latin typeface="+mn-lt"/>
            <a:ea typeface="+mn-ea"/>
            <a:cs typeface="+mn-cs"/>
          </a:endParaRPr>
        </a:p>
        <a:p>
          <a:endParaRPr lang="en-US" b="1"/>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723900</xdr:colOff>
      <xdr:row>1</xdr:row>
      <xdr:rowOff>38100</xdr:rowOff>
    </xdr:from>
    <xdr:to>
      <xdr:col>1</xdr:col>
      <xdr:colOff>2524125</xdr:colOff>
      <xdr:row>3</xdr:row>
      <xdr:rowOff>28575</xdr:rowOff>
    </xdr:to>
    <xdr:pic>
      <xdr:nvPicPr>
        <xdr:cNvPr id="2" name="Picture 1" descr="Transamerica Insurance &amp; Investment Grou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19200" y="200025"/>
          <a:ext cx="0" cy="314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123824</xdr:colOff>
      <xdr:row>25</xdr:row>
      <xdr:rowOff>9525</xdr:rowOff>
    </xdr:from>
    <xdr:to>
      <xdr:col>6</xdr:col>
      <xdr:colOff>0</xdr:colOff>
      <xdr:row>44</xdr:row>
      <xdr:rowOff>57150</xdr:rowOff>
    </xdr:to>
    <xdr:sp macro="" textlink="">
      <xdr:nvSpPr>
        <xdr:cNvPr id="3" name="TextBox 2"/>
        <xdr:cNvSpPr txBox="1"/>
      </xdr:nvSpPr>
      <xdr:spPr>
        <a:xfrm>
          <a:off x="123824" y="4219575"/>
          <a:ext cx="3533776" cy="3124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baseline="0" smtClean="0">
              <a:solidFill>
                <a:schemeClr val="dk1"/>
              </a:solidFill>
              <a:latin typeface="+mn-lt"/>
              <a:ea typeface="+mn-ea"/>
              <a:cs typeface="+mn-cs"/>
            </a:rPr>
            <a:t>Company Notes:</a:t>
          </a:r>
        </a:p>
        <a:p>
          <a:r>
            <a:rPr lang="en-US" sz="1100" baseline="0" smtClean="0">
              <a:solidFill>
                <a:schemeClr val="dk1"/>
              </a:solidFill>
              <a:latin typeface="+mn-lt"/>
              <a:ea typeface="+mn-ea"/>
              <a:cs typeface="+mn-cs"/>
            </a:rPr>
            <a:t>Please note that this carrier requires agents to process ALL new business through a BGA or Brokerage, and requires a minimum production to maintain a BGA processing contract.</a:t>
          </a:r>
        </a:p>
        <a:p>
          <a:r>
            <a:rPr lang="en-US" sz="1100" baseline="0" smtClean="0">
              <a:solidFill>
                <a:schemeClr val="dk1"/>
              </a:solidFill>
              <a:latin typeface="+mn-lt"/>
              <a:ea typeface="+mn-ea"/>
              <a:cs typeface="+mn-cs"/>
            </a:rPr>
            <a:t>If you do not have the ability to process new business or maintain the minimum production, these companies are available through the iGROUP processing center.</a:t>
          </a:r>
        </a:p>
        <a:p>
          <a:r>
            <a:rPr lang="en-US" sz="1100" baseline="0" smtClean="0">
              <a:solidFill>
                <a:schemeClr val="dk1"/>
              </a:solidFill>
              <a:latin typeface="+mn-lt"/>
              <a:ea typeface="+mn-ea"/>
              <a:cs typeface="+mn-cs"/>
            </a:rPr>
            <a:t>Please note a processing fee of $60 per submitted application will apply if using the iGROUP processing center.</a:t>
          </a:r>
        </a:p>
        <a:p>
          <a:endParaRPr lang="en-US" sz="1100" baseline="0" smtClean="0">
            <a:solidFill>
              <a:schemeClr val="dk1"/>
            </a:solidFill>
            <a:latin typeface="+mn-lt"/>
            <a:ea typeface="+mn-ea"/>
            <a:cs typeface="+mn-cs"/>
          </a:endParaRPr>
        </a:p>
        <a:p>
          <a:r>
            <a:rPr lang="en-US" sz="1100" b="1" u="sng" baseline="0">
              <a:solidFill>
                <a:schemeClr val="dk1"/>
              </a:solidFill>
              <a:latin typeface="+mn-lt"/>
              <a:ea typeface="+mn-ea"/>
              <a:cs typeface="+mn-cs"/>
            </a:rPr>
            <a:t>iGROUP Notes:</a:t>
          </a:r>
          <a:endParaRPr lang="en-US"/>
        </a:p>
        <a:p>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endParaRPr lang="en-US"/>
        </a:p>
        <a:p>
          <a:endParaRPr lang="en-US" sz="1100" b="0" i="0">
            <a:solidFill>
              <a:schemeClr val="dk1"/>
            </a:solidFill>
            <a:latin typeface="+mn-lt"/>
            <a:ea typeface="+mn-ea"/>
            <a:cs typeface="+mn-cs"/>
          </a:endParaRPr>
        </a:p>
        <a:p>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endParaRPr lang="en-US" sz="1100" b="1">
            <a:solidFill>
              <a:schemeClr val="dk1"/>
            </a:solidFill>
            <a:latin typeface="+mn-lt"/>
            <a:ea typeface="+mn-ea"/>
            <a:cs typeface="+mn-cs"/>
          </a:endParaRP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Grid Date: 1/2015</a:t>
          </a:r>
        </a:p>
        <a:p>
          <a:endParaRPr lang="en-US" sz="1100" b="1">
            <a:solidFill>
              <a:schemeClr val="dk1"/>
            </a:solidFill>
            <a:latin typeface="+mn-lt"/>
            <a:ea typeface="+mn-ea"/>
            <a:cs typeface="+mn-cs"/>
          </a:endParaRP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1933575</xdr:colOff>
      <xdr:row>0</xdr:row>
      <xdr:rowOff>76200</xdr:rowOff>
    </xdr:from>
    <xdr:to>
      <xdr:col>1</xdr:col>
      <xdr:colOff>2981325</xdr:colOff>
      <xdr:row>3</xdr:row>
      <xdr:rowOff>152400</xdr:rowOff>
    </xdr:to>
    <xdr:pic>
      <xdr:nvPicPr>
        <xdr:cNvPr id="2" name="Picture 2" descr="Transamerica Life Insurance Compan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19200" y="76200"/>
          <a:ext cx="0" cy="561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161925</xdr:colOff>
      <xdr:row>0</xdr:row>
      <xdr:rowOff>0</xdr:rowOff>
    </xdr:from>
    <xdr:to>
      <xdr:col>1</xdr:col>
      <xdr:colOff>1400175</xdr:colOff>
      <xdr:row>3</xdr:row>
      <xdr:rowOff>66675</xdr:rowOff>
    </xdr:to>
    <xdr:pic>
      <xdr:nvPicPr>
        <xdr:cNvPr id="3" name="Picture 3" descr="http://www.talife.com/images/aeg_tran.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771525" y="0"/>
          <a:ext cx="447675" cy="552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1076325</xdr:colOff>
      <xdr:row>0</xdr:row>
      <xdr:rowOff>0</xdr:rowOff>
    </xdr:from>
    <xdr:to>
      <xdr:col>1</xdr:col>
      <xdr:colOff>2028825</xdr:colOff>
      <xdr:row>3</xdr:row>
      <xdr:rowOff>104775</xdr:rowOff>
    </xdr:to>
    <xdr:pic>
      <xdr:nvPicPr>
        <xdr:cNvPr id="2" name="dnn_dnnLOGO_imgLogo" descr="Assurity Life Insurance Compan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19200" y="0"/>
          <a:ext cx="0" cy="590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0</xdr:colOff>
      <xdr:row>23</xdr:row>
      <xdr:rowOff>0</xdr:rowOff>
    </xdr:from>
    <xdr:to>
      <xdr:col>5</xdr:col>
      <xdr:colOff>180975</xdr:colOff>
      <xdr:row>31</xdr:row>
      <xdr:rowOff>114300</xdr:rowOff>
    </xdr:to>
    <xdr:sp macro="" textlink="">
      <xdr:nvSpPr>
        <xdr:cNvPr id="3" name="TextBox 2"/>
        <xdr:cNvSpPr txBox="1"/>
      </xdr:nvSpPr>
      <xdr:spPr>
        <a:xfrm>
          <a:off x="609600" y="3724275"/>
          <a:ext cx="261937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p>
        <a:p>
          <a:pPr>
            <a:lnSpc>
              <a:spcPts val="1200"/>
            </a:lnSpc>
          </a:pPr>
          <a:endParaRPr lang="en-US" sz="1100" b="0" i="0">
            <a:solidFill>
              <a:schemeClr val="dk1"/>
            </a:solidFill>
            <a:latin typeface="+mn-lt"/>
            <a:ea typeface="+mn-ea"/>
            <a:cs typeface="+mn-cs"/>
          </a:endParaRPr>
        </a:p>
        <a:p>
          <a:pPr>
            <a:lnSpc>
              <a:spcPts val="1200"/>
            </a:lnSpc>
          </a:pPr>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p>
        <a:p>
          <a:endParaRPr lang="en-US" sz="1100" b="1" i="0">
            <a:solidFill>
              <a:schemeClr val="dk1"/>
            </a:solidFill>
            <a:latin typeface="+mn-lt"/>
            <a:ea typeface="+mn-ea"/>
            <a:cs typeface="+mn-cs"/>
          </a:endParaRPr>
        </a:p>
        <a:p>
          <a:pPr>
            <a:lnSpc>
              <a:spcPts val="1200"/>
            </a:lnSpc>
          </a:pPr>
          <a:r>
            <a:rPr lang="en-US" sz="1100" b="1" i="0">
              <a:solidFill>
                <a:schemeClr val="dk1"/>
              </a:solidFill>
              <a:latin typeface="+mn-lt"/>
              <a:ea typeface="+mn-ea"/>
              <a:cs typeface="+mn-cs"/>
            </a:rPr>
            <a:t>Grid Date: 1/2015</a:t>
          </a:r>
        </a:p>
        <a:p>
          <a:endParaRPr lang="en-US" sz="1100" b="1" i="0">
            <a:solidFill>
              <a:schemeClr val="dk1"/>
            </a:solidFill>
            <a:latin typeface="+mn-lt"/>
            <a:ea typeface="+mn-ea"/>
            <a:cs typeface="+mn-cs"/>
          </a:endParaRPr>
        </a:p>
        <a:p>
          <a:pPr>
            <a:lnSpc>
              <a:spcPts val="1200"/>
            </a:lnSpc>
          </a:pPr>
          <a:endParaRPr lang="en-US" sz="1100" b="1">
            <a:solidFill>
              <a:schemeClr val="dk1"/>
            </a:solidFill>
            <a:latin typeface="+mn-lt"/>
            <a:ea typeface="+mn-ea"/>
            <a:cs typeface="+mn-cs"/>
          </a:endParaRPr>
        </a:p>
        <a:p>
          <a:pPr>
            <a:lnSpc>
              <a:spcPts val="1200"/>
            </a:lnSpc>
          </a:pPr>
          <a:endParaRPr lang="en-US" sz="1100" b="1" i="0">
            <a:solidFill>
              <a:schemeClr val="dk1"/>
            </a:solidFill>
            <a:latin typeface="+mn-lt"/>
            <a:ea typeface="+mn-ea"/>
            <a:cs typeface="+mn-cs"/>
          </a:endParaRPr>
        </a:p>
        <a:p>
          <a:pPr>
            <a:lnSpc>
              <a:spcPts val="1200"/>
            </a:lnSpc>
          </a:pPr>
          <a:endParaRPr lang="en-US" sz="1100" b="1">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1085850</xdr:colOff>
      <xdr:row>0</xdr:row>
      <xdr:rowOff>95250</xdr:rowOff>
    </xdr:from>
    <xdr:to>
      <xdr:col>1</xdr:col>
      <xdr:colOff>2209800</xdr:colOff>
      <xdr:row>3</xdr:row>
      <xdr:rowOff>19050</xdr:rowOff>
    </xdr:to>
    <xdr:pic>
      <xdr:nvPicPr>
        <xdr:cNvPr id="2" name="Picture 1" descr="Banner Life Insurance Company"/>
        <xdr:cNvPicPr>
          <a:picLocks noChangeAspect="1" noChangeArrowheads="1"/>
        </xdr:cNvPicPr>
      </xdr:nvPicPr>
      <xdr:blipFill>
        <a:blip xmlns:r="http://schemas.openxmlformats.org/officeDocument/2006/relationships" r:embed="rId1" cstate="print"/>
        <a:srcRect/>
        <a:stretch>
          <a:fillRect/>
        </a:stretch>
      </xdr:blipFill>
      <xdr:spPr bwMode="auto">
        <a:xfrm>
          <a:off x="1219200" y="95250"/>
          <a:ext cx="0" cy="409575"/>
        </a:xfrm>
        <a:prstGeom prst="rect">
          <a:avLst/>
        </a:prstGeom>
        <a:noFill/>
        <a:ln w="9525">
          <a:noFill/>
          <a:miter lim="800000"/>
          <a:headEnd/>
          <a:tailEnd/>
        </a:ln>
      </xdr:spPr>
    </xdr:pic>
    <xdr:clientData/>
  </xdr:twoCellAnchor>
  <xdr:twoCellAnchor>
    <xdr:from>
      <xdr:col>0</xdr:col>
      <xdr:colOff>133350</xdr:colOff>
      <xdr:row>14</xdr:row>
      <xdr:rowOff>133349</xdr:rowOff>
    </xdr:from>
    <xdr:to>
      <xdr:col>5</xdr:col>
      <xdr:colOff>0</xdr:colOff>
      <xdr:row>36</xdr:row>
      <xdr:rowOff>85725</xdr:rowOff>
    </xdr:to>
    <xdr:sp macro="" textlink="">
      <xdr:nvSpPr>
        <xdr:cNvPr id="3" name="TextBox 2"/>
        <xdr:cNvSpPr txBox="1"/>
      </xdr:nvSpPr>
      <xdr:spPr>
        <a:xfrm>
          <a:off x="133350" y="3238499"/>
          <a:ext cx="5905500" cy="4143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baseline="0" smtClean="0">
              <a:solidFill>
                <a:schemeClr val="dk1"/>
              </a:solidFill>
              <a:latin typeface="+mn-lt"/>
              <a:ea typeface="+mn-ea"/>
              <a:cs typeface="+mn-cs"/>
            </a:rPr>
            <a:t>Company Notes:</a:t>
          </a:r>
        </a:p>
        <a:p>
          <a:r>
            <a:rPr lang="en-US" sz="1100" baseline="0" smtClean="0">
              <a:solidFill>
                <a:schemeClr val="dk1"/>
              </a:solidFill>
              <a:latin typeface="+mn-lt"/>
              <a:ea typeface="+mn-ea"/>
              <a:cs typeface="+mn-cs"/>
            </a:rPr>
            <a:t>BEGA contract level must use the iGROUP processing center for all new business. BMGA contract level is a processing center level contract and requires a minimum of $150,000 production with Banner Life. The iGROUP comp is based on "Net Earnings" and is the same for all products listed.</a:t>
          </a:r>
        </a:p>
        <a:p>
          <a:endParaRPr lang="en-US" sz="1100" baseline="0" smtClean="0">
            <a:solidFill>
              <a:schemeClr val="dk1"/>
            </a:solidFill>
            <a:latin typeface="+mn-lt"/>
            <a:ea typeface="+mn-ea"/>
            <a:cs typeface="+mn-cs"/>
          </a:endParaRPr>
        </a:p>
        <a:p>
          <a:r>
            <a:rPr lang="en-US" sz="1100" baseline="0" smtClean="0">
              <a:solidFill>
                <a:schemeClr val="dk1"/>
              </a:solidFill>
              <a:latin typeface="+mn-lt"/>
              <a:ea typeface="+mn-ea"/>
              <a:cs typeface="+mn-cs"/>
            </a:rPr>
            <a:t>Please note that this carrier requires agents to process ALL new business through a BGA or Brokerage, and requires a minimum production to maintain a BGA processing contract.</a:t>
          </a:r>
        </a:p>
        <a:p>
          <a:endParaRPr lang="en-US" sz="1100" baseline="0" smtClean="0">
            <a:solidFill>
              <a:schemeClr val="dk1"/>
            </a:solidFill>
            <a:latin typeface="+mn-lt"/>
            <a:ea typeface="+mn-ea"/>
            <a:cs typeface="+mn-cs"/>
          </a:endParaRPr>
        </a:p>
        <a:p>
          <a:r>
            <a:rPr lang="en-US" sz="1100" baseline="0" smtClean="0">
              <a:solidFill>
                <a:schemeClr val="dk1"/>
              </a:solidFill>
              <a:latin typeface="+mn-lt"/>
              <a:ea typeface="+mn-ea"/>
              <a:cs typeface="+mn-cs"/>
            </a:rPr>
            <a:t>If you do not have the ability to process new business or maintain the minimum production, these companies are available through the iGROUP processing center.</a:t>
          </a:r>
        </a:p>
        <a:p>
          <a:endParaRPr lang="en-US" sz="1100" baseline="0" smtClean="0">
            <a:solidFill>
              <a:schemeClr val="dk1"/>
            </a:solidFill>
            <a:latin typeface="+mn-lt"/>
            <a:ea typeface="+mn-ea"/>
            <a:cs typeface="+mn-cs"/>
          </a:endParaRPr>
        </a:p>
        <a:p>
          <a:r>
            <a:rPr lang="en-US" sz="1100" baseline="0" smtClean="0">
              <a:solidFill>
                <a:schemeClr val="dk1"/>
              </a:solidFill>
              <a:latin typeface="+mn-lt"/>
              <a:ea typeface="+mn-ea"/>
              <a:cs typeface="+mn-cs"/>
            </a:rPr>
            <a:t>Please note a processing fee of $60 per submitted application will apply if using the iGROUP processing center.</a:t>
          </a:r>
        </a:p>
        <a:p>
          <a:endParaRPr lang="en-US" sz="1100" baseline="0" smtClean="0">
            <a:solidFill>
              <a:schemeClr val="dk1"/>
            </a:solidFill>
            <a:latin typeface="+mn-lt"/>
            <a:ea typeface="+mn-ea"/>
            <a:cs typeface="+mn-cs"/>
          </a:endParaRPr>
        </a:p>
        <a:p>
          <a:r>
            <a:rPr lang="en-US" sz="1100" b="1" u="sng" baseline="0" smtClean="0">
              <a:solidFill>
                <a:schemeClr val="dk1"/>
              </a:solidFill>
              <a:latin typeface="+mn-lt"/>
              <a:ea typeface="+mn-ea"/>
              <a:cs typeface="+mn-cs"/>
            </a:rPr>
            <a:t>iGROUP Notes:</a:t>
          </a:r>
        </a:p>
        <a:p>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p>
        <a:p>
          <a:endParaRPr lang="en-US" sz="1100" b="0" i="0">
            <a:solidFill>
              <a:schemeClr val="dk1"/>
            </a:solidFill>
            <a:latin typeface="+mn-lt"/>
            <a:ea typeface="+mn-ea"/>
            <a:cs typeface="+mn-cs"/>
          </a:endParaRPr>
        </a:p>
        <a:p>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Grid Date: 1/2015</a:t>
          </a:r>
        </a:p>
        <a:p>
          <a:endParaRPr lang="en-US" sz="1100" b="1">
            <a:solidFill>
              <a:schemeClr val="dk1"/>
            </a:solidFill>
            <a:latin typeface="+mn-lt"/>
            <a:ea typeface="+mn-ea"/>
            <a:cs typeface="+mn-cs"/>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2800350</xdr:colOff>
      <xdr:row>4</xdr:row>
      <xdr:rowOff>9525</xdr:rowOff>
    </xdr:to>
    <xdr:pic>
      <xdr:nvPicPr>
        <xdr:cNvPr id="2" name="Picture 1" descr="http://www.fla-life.com/images/topbar/logoAgents.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609600" y="323850"/>
          <a:ext cx="609600" cy="333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285750</xdr:colOff>
      <xdr:row>16</xdr:row>
      <xdr:rowOff>76200</xdr:rowOff>
    </xdr:from>
    <xdr:to>
      <xdr:col>5</xdr:col>
      <xdr:colOff>0</xdr:colOff>
      <xdr:row>24</xdr:row>
      <xdr:rowOff>114300</xdr:rowOff>
    </xdr:to>
    <xdr:sp macro="" textlink="">
      <xdr:nvSpPr>
        <xdr:cNvPr id="3" name="TextBox 2"/>
        <xdr:cNvSpPr txBox="1"/>
      </xdr:nvSpPr>
      <xdr:spPr>
        <a:xfrm>
          <a:off x="285750" y="2667000"/>
          <a:ext cx="27622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endParaRPr lang="en-US" sz="1100" b="0" i="0">
            <a:solidFill>
              <a:schemeClr val="dk1"/>
            </a:solidFill>
            <a:latin typeface="+mn-lt"/>
            <a:ea typeface="+mn-ea"/>
            <a:cs typeface="+mn-cs"/>
          </a:endParaRPr>
        </a:p>
        <a:p>
          <a:pPr>
            <a:lnSpc>
              <a:spcPts val="1100"/>
            </a:lnSpc>
          </a:pPr>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p>
        <a:p>
          <a:pPr>
            <a:lnSpc>
              <a:spcPts val="1100"/>
            </a:lnSpc>
          </a:pPr>
          <a:endParaRPr lang="en-US" sz="1100" b="0" i="0">
            <a:solidFill>
              <a:schemeClr val="dk1"/>
            </a:solidFill>
            <a:latin typeface="+mn-lt"/>
            <a:ea typeface="+mn-ea"/>
            <a:cs typeface="+mn-cs"/>
          </a:endParaRPr>
        </a:p>
        <a:p>
          <a:pPr>
            <a:lnSpc>
              <a:spcPts val="1100"/>
            </a:lnSpc>
          </a:pPr>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endParaRPr lang="en-US" sz="1100" b="1">
            <a:solidFill>
              <a:schemeClr val="dk1"/>
            </a:solidFill>
            <a:latin typeface="+mn-lt"/>
            <a:ea typeface="+mn-ea"/>
            <a:cs typeface="+mn-cs"/>
          </a:endParaRPr>
        </a:p>
        <a:p>
          <a:pPr>
            <a:lnSpc>
              <a:spcPts val="1200"/>
            </a:lnSpc>
          </a:pPr>
          <a:endParaRPr lang="en-US"/>
        </a:p>
        <a:p>
          <a:pPr>
            <a:lnSpc>
              <a:spcPts val="1200"/>
            </a:lnSpc>
          </a:pPr>
          <a:endParaRPr lang="en-US" sz="1100" b="1" i="0">
            <a:solidFill>
              <a:schemeClr val="dk1"/>
            </a:solidFill>
            <a:latin typeface="+mn-lt"/>
            <a:ea typeface="+mn-ea"/>
            <a:cs typeface="+mn-cs"/>
          </a:endParaRPr>
        </a:p>
        <a:p>
          <a:pPr>
            <a:lnSpc>
              <a:spcPts val="1100"/>
            </a:lnSpc>
          </a:pPr>
          <a:r>
            <a:rPr lang="en-US" sz="1100" b="1" i="0">
              <a:solidFill>
                <a:schemeClr val="dk1"/>
              </a:solidFill>
              <a:latin typeface="+mn-lt"/>
              <a:ea typeface="+mn-ea"/>
              <a:cs typeface="+mn-cs"/>
            </a:rPr>
            <a:t>Grid Date: 1/2015</a:t>
          </a:r>
        </a:p>
        <a:p>
          <a:pPr>
            <a:lnSpc>
              <a:spcPts val="1200"/>
            </a:lnSpc>
          </a:pPr>
          <a:endParaRPr lang="en-US" sz="1100" b="1" i="0">
            <a:solidFill>
              <a:schemeClr val="dk1"/>
            </a:solidFill>
            <a:latin typeface="+mn-lt"/>
            <a:ea typeface="+mn-ea"/>
            <a:cs typeface="+mn-cs"/>
          </a:endParaRPr>
        </a:p>
        <a:p>
          <a:pPr>
            <a:lnSpc>
              <a:spcPts val="1100"/>
            </a:lnSpc>
          </a:pPr>
          <a:endParaRPr lang="en-US" sz="1100" b="1">
            <a:solidFill>
              <a:schemeClr val="dk1"/>
            </a:solidFill>
            <a:latin typeface="+mn-lt"/>
            <a:ea typeface="+mn-ea"/>
            <a:cs typeface="+mn-cs"/>
          </a:endParaRPr>
        </a:p>
        <a:p>
          <a:pPr>
            <a:lnSpc>
              <a:spcPts val="1100"/>
            </a:lnSpc>
          </a:pP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1228725</xdr:colOff>
      <xdr:row>0</xdr:row>
      <xdr:rowOff>0</xdr:rowOff>
    </xdr:from>
    <xdr:to>
      <xdr:col>1</xdr:col>
      <xdr:colOff>2457450</xdr:colOff>
      <xdr:row>3</xdr:row>
      <xdr:rowOff>19050</xdr:rowOff>
    </xdr:to>
    <xdr:pic>
      <xdr:nvPicPr>
        <xdr:cNvPr id="2" name="Picture 1" descr="https://longtermcare.genworth.com/eqrweb/images/ge_logo.gif"/>
        <xdr:cNvPicPr>
          <a:picLocks noChangeAspect="1" noChangeArrowheads="1"/>
        </xdr:cNvPicPr>
      </xdr:nvPicPr>
      <xdr:blipFill>
        <a:blip xmlns:r="http://schemas.openxmlformats.org/officeDocument/2006/relationships" r:embed="rId1" cstate="print"/>
        <a:srcRect/>
        <a:stretch>
          <a:fillRect/>
        </a:stretch>
      </xdr:blipFill>
      <xdr:spPr bwMode="auto">
        <a:xfrm>
          <a:off x="1219200" y="0"/>
          <a:ext cx="0" cy="504825"/>
        </a:xfrm>
        <a:prstGeom prst="rect">
          <a:avLst/>
        </a:prstGeom>
        <a:noFill/>
        <a:ln w="9525">
          <a:noFill/>
          <a:miter lim="800000"/>
          <a:headEnd/>
          <a:tailEnd/>
        </a:ln>
      </xdr:spPr>
    </xdr:pic>
    <xdr:clientData/>
  </xdr:twoCellAnchor>
  <xdr:twoCellAnchor>
    <xdr:from>
      <xdr:col>0</xdr:col>
      <xdr:colOff>133350</xdr:colOff>
      <xdr:row>17</xdr:row>
      <xdr:rowOff>190499</xdr:rowOff>
    </xdr:from>
    <xdr:to>
      <xdr:col>7</xdr:col>
      <xdr:colOff>9525</xdr:colOff>
      <xdr:row>47</xdr:row>
      <xdr:rowOff>47624</xdr:rowOff>
    </xdr:to>
    <xdr:sp macro="" textlink="">
      <xdr:nvSpPr>
        <xdr:cNvPr id="3" name="TextBox 2"/>
        <xdr:cNvSpPr txBox="1"/>
      </xdr:nvSpPr>
      <xdr:spPr>
        <a:xfrm>
          <a:off x="133350" y="2914649"/>
          <a:ext cx="4143375" cy="474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baseline="0" smtClean="0">
              <a:solidFill>
                <a:schemeClr val="dk1"/>
              </a:solidFill>
              <a:latin typeface="+mn-lt"/>
              <a:ea typeface="+mn-ea"/>
              <a:cs typeface="+mn-cs"/>
            </a:rPr>
            <a:t>Company Notes:</a:t>
          </a:r>
        </a:p>
        <a:p>
          <a:endParaRPr lang="en-US" sz="1100" b="1" u="sng" baseline="0" smtClean="0">
            <a:solidFill>
              <a:schemeClr val="dk1"/>
            </a:solidFill>
            <a:latin typeface="+mn-lt"/>
            <a:ea typeface="+mn-ea"/>
            <a:cs typeface="+mn-cs"/>
          </a:endParaRPr>
        </a:p>
        <a:p>
          <a:r>
            <a:rPr lang="en-US" sz="1100" b="1" u="none" baseline="0" smtClean="0">
              <a:solidFill>
                <a:schemeClr val="dk1"/>
              </a:solidFill>
              <a:latin typeface="+mn-lt"/>
              <a:ea typeface="+mn-ea"/>
              <a:cs typeface="+mn-cs"/>
            </a:rPr>
            <a:t>*Genworth bases bonus on Bonusable Fixed Life Commissions, not on Premium. </a:t>
          </a:r>
          <a:r>
            <a:rPr lang="en-US" sz="1100" b="1" baseline="0">
              <a:solidFill>
                <a:schemeClr val="dk1"/>
              </a:solidFill>
              <a:effectLst/>
              <a:latin typeface="+mn-lt"/>
              <a:ea typeface="+mn-ea"/>
              <a:cs typeface="+mn-cs"/>
            </a:rPr>
            <a:t>Bonusable Fixed Life Commissions are first-year commissions on Bonusable Fixed Life Products between January 1, 2015 and December 31, 2015.</a:t>
          </a:r>
        </a:p>
        <a:p>
          <a:endParaRPr lang="en-US" sz="1100" b="1" u="sng" baseline="0">
            <a:solidFill>
              <a:schemeClr val="dk1"/>
            </a:solidFill>
            <a:effectLst/>
            <a:latin typeface="+mn-lt"/>
            <a:ea typeface="+mn-ea"/>
            <a:cs typeface="+mn-cs"/>
          </a:endParaRPr>
        </a:p>
        <a:p>
          <a:r>
            <a:rPr lang="en-US" sz="1100" b="1" u="none" baseline="0">
              <a:solidFill>
                <a:schemeClr val="dk1"/>
              </a:solidFill>
              <a:effectLst/>
              <a:latin typeface="+mn-lt"/>
              <a:ea typeface="+mn-ea"/>
              <a:cs typeface="+mn-cs"/>
              <a:sym typeface="Symbol"/>
            </a:rPr>
            <a:t></a:t>
          </a:r>
          <a:r>
            <a:rPr lang="en-US" sz="1100" b="1" u="none" baseline="0">
              <a:solidFill>
                <a:schemeClr val="dk1"/>
              </a:solidFill>
              <a:effectLst/>
              <a:latin typeface="+mn-lt"/>
              <a:ea typeface="+mn-ea"/>
              <a:cs typeface="+mn-cs"/>
            </a:rPr>
            <a:t>Agencies at the IGSGA level will receive the 15 point override from Genworth directly</a:t>
          </a:r>
          <a:endParaRPr lang="en-US" sz="1100" b="1" u="none" baseline="0" smtClean="0">
            <a:solidFill>
              <a:schemeClr val="dk1"/>
            </a:solidFill>
            <a:latin typeface="+mn-lt"/>
            <a:ea typeface="+mn-ea"/>
            <a:cs typeface="+mn-cs"/>
          </a:endParaRPr>
        </a:p>
        <a:p>
          <a:endParaRPr lang="en-US" sz="1100" b="1" u="sng" baseline="0" smtClean="0">
            <a:solidFill>
              <a:schemeClr val="dk1"/>
            </a:solidFill>
            <a:latin typeface="+mn-lt"/>
            <a:ea typeface="+mn-ea"/>
            <a:cs typeface="+mn-cs"/>
          </a:endParaRPr>
        </a:p>
        <a:p>
          <a:r>
            <a:rPr lang="en-US" sz="1100" baseline="0" smtClean="0">
              <a:solidFill>
                <a:schemeClr val="dk1"/>
              </a:solidFill>
              <a:latin typeface="+mn-lt"/>
              <a:ea typeface="+mn-ea"/>
              <a:cs typeface="+mn-cs"/>
            </a:rPr>
            <a:t>Please note that this carrier requires agents to process ALL new business through a BGA or Brokerage, and requires a minimum production to maintain a BGA processing contract.</a:t>
          </a:r>
        </a:p>
        <a:p>
          <a:endParaRPr lang="en-US" sz="1100" baseline="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smtClean="0">
              <a:solidFill>
                <a:schemeClr val="dk1"/>
              </a:solidFill>
              <a:latin typeface="+mn-lt"/>
              <a:ea typeface="+mn-ea"/>
              <a:cs typeface="+mn-cs"/>
            </a:rPr>
            <a:t>If you do not have the ability to process new business or maintain the minimum production, these companies are available through the iGROUP processing center. </a:t>
          </a:r>
          <a:r>
            <a:rPr lang="en-US" sz="1100">
              <a:solidFill>
                <a:schemeClr val="dk1"/>
              </a:solidFill>
              <a:effectLst/>
              <a:latin typeface="+mn-lt"/>
              <a:ea typeface="+mn-ea"/>
              <a:cs typeface="+mn-cs"/>
            </a:rPr>
            <a:t>Genworth requires $150,000 of premium in first year and $350,000 by third year to qualify as a processing center.</a:t>
          </a:r>
          <a:endParaRPr lang="en-US">
            <a:effectLst/>
          </a:endParaRPr>
        </a:p>
        <a:p>
          <a:endParaRPr lang="en-US" sz="1100" baseline="0" smtClean="0">
            <a:solidFill>
              <a:schemeClr val="dk1"/>
            </a:solidFill>
            <a:latin typeface="+mn-lt"/>
            <a:ea typeface="+mn-ea"/>
            <a:cs typeface="+mn-cs"/>
          </a:endParaRPr>
        </a:p>
        <a:p>
          <a:r>
            <a:rPr lang="en-US" sz="1100" baseline="0" smtClean="0">
              <a:solidFill>
                <a:schemeClr val="dk1"/>
              </a:solidFill>
              <a:latin typeface="+mn-lt"/>
              <a:ea typeface="+mn-ea"/>
              <a:cs typeface="+mn-cs"/>
            </a:rPr>
            <a:t>Please note a processing fee of  $60 per submitted application will apply if using the iGROUP processing center.</a:t>
          </a:r>
        </a:p>
        <a:p>
          <a:endParaRPr lang="en-US" sz="1100" baseline="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Asset Builder IUL:</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*Some state regulations restrict the amount of compensation paid on the Accelerated Benefit Rider for Long Term Care Services (ABR).</a:t>
          </a:r>
        </a:p>
        <a:p>
          <a:r>
            <a:rPr lang="en-US" sz="1100" b="0" i="0" u="none" strike="noStrike" baseline="0" smtClean="0">
              <a:solidFill>
                <a:schemeClr val="dk1"/>
              </a:solidFill>
              <a:latin typeface="+mn-lt"/>
              <a:ea typeface="+mn-ea"/>
              <a:cs typeface="+mn-cs"/>
            </a:rPr>
            <a:t>For any “Long Term Care External and Internal Replacements” in the restricted states of AL, CA, DE, IN, KY, NC, NV, PA, SD, and WI, Genworth will pay renewal compensation rates on any first year Accelerated Benefit Rider for Long Term Care Services (ABR) premium. Compensation will be restricted on the Accelerated Benefit Rider for Long Term Care Services (ABR) portion of the premium when a Long Term Care Policy or Rider is replaced by an Index UL with the Accelerated Benefit Rider for Long Term Care Services (ABR). In all other states the Asset Builder Index UL with the Accelerated Benefit Rider for Long Term Care Services (ABR) will follow Genworth’s standard UL replacement rules.</a:t>
          </a:r>
        </a:p>
        <a:p>
          <a:r>
            <a:rPr lang="en-US" sz="1100" b="1" i="0" u="none" strike="noStrike" baseline="0" smtClean="0">
              <a:solidFill>
                <a:schemeClr val="dk1"/>
              </a:solidFill>
              <a:latin typeface="+mn-lt"/>
              <a:ea typeface="+mn-ea"/>
              <a:cs typeface="+mn-cs"/>
            </a:rPr>
            <a:t>Please reference the original carrier compensation schedule for details.</a:t>
          </a:r>
          <a:endParaRPr lang="en-U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r>
            <a:rPr lang="en-US" sz="1100" b="1" u="sng">
              <a:solidFill>
                <a:schemeClr val="dk1"/>
              </a:solidFill>
              <a:latin typeface="+mn-lt"/>
              <a:ea typeface="+mn-ea"/>
              <a:cs typeface="+mn-cs"/>
            </a:rPr>
            <a:t>iGROUP Notes:</a:t>
          </a:r>
          <a:endParaRPr lang="en-US"/>
        </a:p>
        <a:p>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endParaRPr lang="en-US"/>
        </a:p>
        <a:p>
          <a:endParaRPr lang="en-US" sz="1100" b="0" i="0">
            <a:solidFill>
              <a:schemeClr val="dk1"/>
            </a:solidFill>
            <a:latin typeface="+mn-lt"/>
            <a:ea typeface="+mn-ea"/>
            <a:cs typeface="+mn-cs"/>
          </a:endParaRPr>
        </a:p>
        <a:p>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endParaRPr lang="en-US" sz="1100" b="1">
            <a:solidFill>
              <a:schemeClr val="dk1"/>
            </a:solidFill>
            <a:latin typeface="+mn-lt"/>
            <a:ea typeface="+mn-ea"/>
            <a:cs typeface="+mn-cs"/>
          </a:endParaRP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Grid Date: 1/2015</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514350</xdr:colOff>
      <xdr:row>0</xdr:row>
      <xdr:rowOff>152400</xdr:rowOff>
    </xdr:from>
    <xdr:to>
      <xdr:col>1</xdr:col>
      <xdr:colOff>1905000</xdr:colOff>
      <xdr:row>3</xdr:row>
      <xdr:rowOff>0</xdr:rowOff>
    </xdr:to>
    <xdr:pic>
      <xdr:nvPicPr>
        <xdr:cNvPr id="2" name="Picture 1" descr="Lincoln Financial Group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123950" y="152400"/>
          <a:ext cx="95250" cy="333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0</xdr:colOff>
      <xdr:row>12</xdr:row>
      <xdr:rowOff>0</xdr:rowOff>
    </xdr:from>
    <xdr:to>
      <xdr:col>5</xdr:col>
      <xdr:colOff>0</xdr:colOff>
      <xdr:row>20</xdr:row>
      <xdr:rowOff>114300</xdr:rowOff>
    </xdr:to>
    <xdr:sp macro="" textlink="">
      <xdr:nvSpPr>
        <xdr:cNvPr id="3" name="TextBox 2"/>
        <xdr:cNvSpPr txBox="1"/>
      </xdr:nvSpPr>
      <xdr:spPr>
        <a:xfrm>
          <a:off x="609600" y="1943100"/>
          <a:ext cx="24384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endParaRPr lang="en-US" sz="1100" b="0" i="0">
            <a:solidFill>
              <a:schemeClr val="dk1"/>
            </a:solidFill>
            <a:latin typeface="+mn-lt"/>
            <a:ea typeface="+mn-ea"/>
            <a:cs typeface="+mn-cs"/>
          </a:endParaRPr>
        </a:p>
        <a:p>
          <a:pPr>
            <a:lnSpc>
              <a:spcPts val="1200"/>
            </a:lnSpc>
          </a:pPr>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p>
        <a:p>
          <a:pPr>
            <a:lnSpc>
              <a:spcPts val="1200"/>
            </a:lnSpc>
          </a:pPr>
          <a:endParaRPr lang="en-US" sz="1100" b="0" i="0">
            <a:solidFill>
              <a:schemeClr val="dk1"/>
            </a:solidFill>
            <a:latin typeface="+mn-lt"/>
            <a:ea typeface="+mn-ea"/>
            <a:cs typeface="+mn-cs"/>
          </a:endParaRPr>
        </a:p>
        <a:p>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p>
        <a:p>
          <a:pPr>
            <a:lnSpc>
              <a:spcPts val="1200"/>
            </a:lnSpc>
          </a:pPr>
          <a:endParaRPr lang="en-US" sz="1100" b="1">
            <a:solidFill>
              <a:schemeClr val="dk1"/>
            </a:solidFill>
            <a:latin typeface="+mn-lt"/>
            <a:ea typeface="+mn-ea"/>
            <a:cs typeface="+mn-cs"/>
          </a:endParaRPr>
        </a:p>
        <a:p>
          <a:pPr>
            <a:lnSpc>
              <a:spcPts val="1200"/>
            </a:lnSpc>
          </a:pPr>
          <a:endParaRPr lang="en-US" sz="1100" b="1" i="0">
            <a:solidFill>
              <a:schemeClr val="dk1"/>
            </a:solidFill>
            <a:latin typeface="+mn-lt"/>
            <a:ea typeface="+mn-ea"/>
            <a:cs typeface="+mn-cs"/>
          </a:endParaRPr>
        </a:p>
        <a:p>
          <a:pPr>
            <a:lnSpc>
              <a:spcPts val="1200"/>
            </a:lnSpc>
          </a:pPr>
          <a:r>
            <a:rPr lang="en-US" sz="1100" b="1" i="0">
              <a:solidFill>
                <a:schemeClr val="dk1"/>
              </a:solidFill>
              <a:latin typeface="+mn-lt"/>
              <a:ea typeface="+mn-ea"/>
              <a:cs typeface="+mn-cs"/>
            </a:rPr>
            <a:t>Grid Date: 1/2015</a:t>
          </a:r>
        </a:p>
        <a:p>
          <a:pPr>
            <a:lnSpc>
              <a:spcPts val="1200"/>
            </a:lnSpc>
          </a:pPr>
          <a:endParaRPr lang="en-US" sz="1100" b="1">
            <a:solidFill>
              <a:schemeClr val="dk1"/>
            </a:solidFill>
            <a:latin typeface="+mn-lt"/>
            <a:ea typeface="+mn-ea"/>
            <a:cs typeface="+mn-cs"/>
          </a:endParaRPr>
        </a:p>
        <a:p>
          <a:pPr>
            <a:lnSpc>
              <a:spcPts val="1200"/>
            </a:lnSpc>
          </a:pP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809625</xdr:colOff>
      <xdr:row>0</xdr:row>
      <xdr:rowOff>0</xdr:rowOff>
    </xdr:from>
    <xdr:to>
      <xdr:col>1</xdr:col>
      <xdr:colOff>2752725</xdr:colOff>
      <xdr:row>3</xdr:row>
      <xdr:rowOff>95250</xdr:rowOff>
    </xdr:to>
    <xdr:pic>
      <xdr:nvPicPr>
        <xdr:cNvPr id="2" name="Picture 1" descr="https://extranet.nacolah.com/psWeb/images/NALog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19200" y="0"/>
          <a:ext cx="0" cy="581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209550</xdr:colOff>
      <xdr:row>18</xdr:row>
      <xdr:rowOff>85725</xdr:rowOff>
    </xdr:from>
    <xdr:to>
      <xdr:col>5</xdr:col>
      <xdr:colOff>0</xdr:colOff>
      <xdr:row>33</xdr:row>
      <xdr:rowOff>76200</xdr:rowOff>
    </xdr:to>
    <xdr:sp macro="" textlink="">
      <xdr:nvSpPr>
        <xdr:cNvPr id="3" name="TextBox 2"/>
        <xdr:cNvSpPr txBox="1"/>
      </xdr:nvSpPr>
      <xdr:spPr>
        <a:xfrm>
          <a:off x="209550" y="3000375"/>
          <a:ext cx="2838450" cy="241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u="sng">
              <a:solidFill>
                <a:schemeClr val="dk1"/>
              </a:solidFill>
              <a:latin typeface="+mn-lt"/>
              <a:ea typeface="+mn-ea"/>
              <a:cs typeface="+mn-cs"/>
            </a:rPr>
            <a:t>iGROUP Notes:</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Compensation may vary b</a:t>
          </a:r>
          <a:r>
            <a:rPr lang="en-US" sz="1100" b="1">
              <a:solidFill>
                <a:schemeClr val="dk1"/>
              </a:solidFill>
              <a:latin typeface="+mn-lt"/>
              <a:ea typeface="+mn-ea"/>
              <a:cs typeface="+mn-cs"/>
            </a:rPr>
            <a:t>ased on actual production. </a:t>
          </a:r>
          <a:endParaRPr lang="en-US" sz="1100">
            <a:solidFill>
              <a:schemeClr val="dk1"/>
            </a:solidFill>
            <a:latin typeface="+mn-lt"/>
            <a:ea typeface="+mn-ea"/>
            <a:cs typeface="+mn-cs"/>
          </a:endParaRPr>
        </a:p>
        <a:p>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p>
        <a:p>
          <a:endParaRPr lang="en-US" sz="1100" b="0" i="0">
            <a:solidFill>
              <a:schemeClr val="dk1"/>
            </a:solidFill>
            <a:latin typeface="+mn-lt"/>
            <a:ea typeface="+mn-ea"/>
            <a:cs typeface="+mn-cs"/>
          </a:endParaRPr>
        </a:p>
        <a:p>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endParaRPr lang="en-US" sz="1100" b="1">
            <a:solidFill>
              <a:schemeClr val="dk1"/>
            </a:solidFill>
            <a:latin typeface="+mn-lt"/>
            <a:ea typeface="+mn-ea"/>
            <a:cs typeface="+mn-cs"/>
          </a:endParaRP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Grid Date: 1/2015</a:t>
          </a:r>
        </a:p>
        <a:p>
          <a:endParaRPr lang="en-US" sz="1100" b="1">
            <a:solidFill>
              <a:schemeClr val="dk1"/>
            </a:solidFill>
            <a:latin typeface="+mn-lt"/>
            <a:ea typeface="+mn-ea"/>
            <a:cs typeface="+mn-cs"/>
          </a:endParaRPr>
        </a:p>
        <a:p>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857250</xdr:colOff>
      <xdr:row>0</xdr:row>
      <xdr:rowOff>0</xdr:rowOff>
    </xdr:from>
    <xdr:to>
      <xdr:col>1</xdr:col>
      <xdr:colOff>2714625</xdr:colOff>
      <xdr:row>3</xdr:row>
      <xdr:rowOff>47625</xdr:rowOff>
    </xdr:to>
    <xdr:pic>
      <xdr:nvPicPr>
        <xdr:cNvPr id="2" name="Picture 1" descr="Prudential"/>
        <xdr:cNvPicPr>
          <a:picLocks noChangeAspect="1" noChangeArrowheads="1"/>
        </xdr:cNvPicPr>
      </xdr:nvPicPr>
      <xdr:blipFill>
        <a:blip xmlns:r="http://schemas.openxmlformats.org/officeDocument/2006/relationships" r:embed="rId1" cstate="print"/>
        <a:srcRect/>
        <a:stretch>
          <a:fillRect/>
        </a:stretch>
      </xdr:blipFill>
      <xdr:spPr bwMode="auto">
        <a:xfrm>
          <a:off x="1219200" y="0"/>
          <a:ext cx="0" cy="533400"/>
        </a:xfrm>
        <a:prstGeom prst="rect">
          <a:avLst/>
        </a:prstGeom>
        <a:noFill/>
        <a:ln w="9525">
          <a:noFill/>
          <a:miter lim="800000"/>
          <a:headEnd/>
          <a:tailEnd/>
        </a:ln>
      </xdr:spPr>
    </xdr:pic>
    <xdr:clientData/>
  </xdr:twoCellAnchor>
  <xdr:twoCellAnchor>
    <xdr:from>
      <xdr:col>0</xdr:col>
      <xdr:colOff>142875</xdr:colOff>
      <xdr:row>18</xdr:row>
      <xdr:rowOff>114300</xdr:rowOff>
    </xdr:from>
    <xdr:to>
      <xdr:col>7</xdr:col>
      <xdr:colOff>38100</xdr:colOff>
      <xdr:row>32</xdr:row>
      <xdr:rowOff>85725</xdr:rowOff>
    </xdr:to>
    <xdr:sp macro="" textlink="">
      <xdr:nvSpPr>
        <xdr:cNvPr id="3" name="TextBox 2"/>
        <xdr:cNvSpPr txBox="1"/>
      </xdr:nvSpPr>
      <xdr:spPr>
        <a:xfrm>
          <a:off x="142875" y="3028950"/>
          <a:ext cx="4162425"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u="sng">
              <a:solidFill>
                <a:schemeClr val="dk1"/>
              </a:solidFill>
              <a:latin typeface="+mn-lt"/>
              <a:ea typeface="+mn-ea"/>
              <a:cs typeface="+mn-cs"/>
            </a:rPr>
            <a:t>Company</a:t>
          </a:r>
          <a:r>
            <a:rPr lang="en-US" sz="1100" b="1" i="0" u="sng" baseline="0">
              <a:solidFill>
                <a:schemeClr val="dk1"/>
              </a:solidFill>
              <a:latin typeface="+mn-lt"/>
              <a:ea typeface="+mn-ea"/>
              <a:cs typeface="+mn-cs"/>
            </a:rPr>
            <a:t> Notes:</a:t>
          </a:r>
          <a:endParaRPr lang="en-US" sz="1100" b="1" i="0" u="sng">
            <a:solidFill>
              <a:schemeClr val="dk1"/>
            </a:solidFill>
            <a:latin typeface="+mn-lt"/>
            <a:ea typeface="+mn-ea"/>
            <a:cs typeface="+mn-cs"/>
          </a:endParaRPr>
        </a:p>
        <a:p>
          <a:r>
            <a:rPr lang="en-US"/>
            <a:t>Level 75 organizations must appoint all agents directly to iGROUP and use the iGROUP processing center for all new business. </a:t>
          </a:r>
        </a:p>
        <a:p>
          <a:endParaRPr lang="en-US"/>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Please note a processing fee of  $60 per submitted application will apply if using the iGROUP processing center.</a:t>
          </a:r>
          <a:endParaRPr lang="en-US">
            <a:effectLst/>
          </a:endParaRPr>
        </a:p>
        <a:p>
          <a:endParaRPr lang="en-US"/>
        </a:p>
        <a:p>
          <a:r>
            <a:rPr lang="en-US" sz="1100" b="1" u="sng" baseline="0">
              <a:solidFill>
                <a:schemeClr val="dk1"/>
              </a:solidFill>
              <a:latin typeface="+mn-lt"/>
              <a:ea typeface="+mn-ea"/>
              <a:cs typeface="+mn-cs"/>
            </a:rPr>
            <a:t>iGROUP Notes:</a:t>
          </a:r>
          <a:endParaRPr lang="en-US"/>
        </a:p>
        <a:p>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endParaRPr lang="en-US"/>
        </a:p>
        <a:p>
          <a:endParaRPr lang="en-US" sz="1100" b="0" i="0">
            <a:solidFill>
              <a:schemeClr val="dk1"/>
            </a:solidFill>
            <a:latin typeface="+mn-lt"/>
            <a:ea typeface="+mn-ea"/>
            <a:cs typeface="+mn-cs"/>
          </a:endParaRPr>
        </a:p>
        <a:p>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endParaRPr lang="en-US" sz="1100" b="1">
            <a:solidFill>
              <a:schemeClr val="dk1"/>
            </a:solidFill>
            <a:latin typeface="+mn-lt"/>
            <a:ea typeface="+mn-ea"/>
            <a:cs typeface="+mn-cs"/>
          </a:endParaRP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Grid Date: 1/2015</a:t>
          </a:r>
        </a:p>
        <a:p>
          <a:endParaRPr lang="en-US" sz="1100" b="1">
            <a:solidFill>
              <a:schemeClr val="dk1"/>
            </a:solidFill>
            <a:latin typeface="+mn-lt"/>
            <a:ea typeface="+mn-ea"/>
            <a:cs typeface="+mn-cs"/>
          </a:endParaRPr>
        </a:p>
        <a:p>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2800350</xdr:colOff>
      <xdr:row>3</xdr:row>
      <xdr:rowOff>95250</xdr:rowOff>
    </xdr:to>
    <xdr:pic>
      <xdr:nvPicPr>
        <xdr:cNvPr id="2" name="Picture 1" descr="SBLI">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609600" y="161925"/>
          <a:ext cx="609600" cy="419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161926</xdr:colOff>
      <xdr:row>12</xdr:row>
      <xdr:rowOff>47624</xdr:rowOff>
    </xdr:from>
    <xdr:to>
      <xdr:col>5</xdr:col>
      <xdr:colOff>333376</xdr:colOff>
      <xdr:row>34</xdr:row>
      <xdr:rowOff>0</xdr:rowOff>
    </xdr:to>
    <xdr:sp macro="" textlink="">
      <xdr:nvSpPr>
        <xdr:cNvPr id="3" name="TextBox 2"/>
        <xdr:cNvSpPr txBox="1"/>
      </xdr:nvSpPr>
      <xdr:spPr>
        <a:xfrm>
          <a:off x="161926" y="1990724"/>
          <a:ext cx="3219450" cy="3514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u="sng">
              <a:solidFill>
                <a:schemeClr val="dk1"/>
              </a:solidFill>
              <a:latin typeface="+mn-lt"/>
              <a:ea typeface="+mn-ea"/>
              <a:cs typeface="+mn-cs"/>
            </a:rPr>
            <a:t>Company Notes:</a:t>
          </a:r>
          <a:endParaRPr lang="en-US"/>
        </a:p>
        <a:p>
          <a:pPr eaLnBrk="1" fontAlgn="auto" latinLnBrk="0" hangingPunct="1"/>
          <a:r>
            <a:rPr lang="en-US" sz="1100" b="1" baseline="0">
              <a:solidFill>
                <a:schemeClr val="dk1"/>
              </a:solidFill>
              <a:latin typeface="+mn-lt"/>
              <a:ea typeface="+mn-ea"/>
              <a:cs typeface="+mn-cs"/>
            </a:rPr>
            <a:t>Compensation may vary b</a:t>
          </a:r>
          <a:r>
            <a:rPr lang="en-US" sz="1100" b="1">
              <a:solidFill>
                <a:schemeClr val="dk1"/>
              </a:solidFill>
              <a:latin typeface="+mn-lt"/>
              <a:ea typeface="+mn-ea"/>
              <a:cs typeface="+mn-cs"/>
            </a:rPr>
            <a:t>ased on actual production. This compensation</a:t>
          </a:r>
          <a:r>
            <a:rPr lang="en-US" sz="1100" b="1" baseline="0">
              <a:solidFill>
                <a:schemeClr val="dk1"/>
              </a:solidFill>
              <a:latin typeface="+mn-lt"/>
              <a:ea typeface="+mn-ea"/>
              <a:cs typeface="+mn-cs"/>
            </a:rPr>
            <a:t> is based on the assumption of $250,000 of Net First Year Commissionable Premium for iGROUP. SBLI will increase bonus on a marginal rate as production increases past this amount - as this amount increases, it will be reflected on iGROUP bonus statements.</a:t>
          </a:r>
          <a:endParaRPr lang="en-US"/>
        </a:p>
        <a:p>
          <a:r>
            <a:rPr lang="en-US" sz="1100" b="1" baseline="0">
              <a:solidFill>
                <a:schemeClr val="dk1"/>
              </a:solidFill>
              <a:latin typeface="+mn-lt"/>
              <a:ea typeface="+mn-ea"/>
              <a:cs typeface="+mn-cs"/>
            </a:rPr>
            <a:t>SBLI bonus is based on Net First Year Commissionable Premium (NCP) . </a:t>
          </a:r>
          <a:r>
            <a:rPr lang="en-US" sz="1100" b="0" baseline="0">
              <a:solidFill>
                <a:schemeClr val="dk1"/>
              </a:solidFill>
              <a:latin typeface="+mn-lt"/>
              <a:ea typeface="+mn-ea"/>
              <a:cs typeface="+mn-cs"/>
            </a:rPr>
            <a:t>NCP is </a:t>
          </a:r>
          <a:r>
            <a:rPr lang="en-US" sz="1100" b="0">
              <a:solidFill>
                <a:schemeClr val="dk1"/>
              </a:solidFill>
              <a:latin typeface="+mn-lt"/>
              <a:ea typeface="+mn-ea"/>
              <a:cs typeface="+mn-cs"/>
            </a:rPr>
            <a:t>defined </a:t>
          </a:r>
          <a:r>
            <a:rPr lang="en-US" sz="1100">
              <a:solidFill>
                <a:schemeClr val="dk1"/>
              </a:solidFill>
              <a:latin typeface="+mn-lt"/>
              <a:ea typeface="+mn-ea"/>
              <a:cs typeface="+mn-cs"/>
            </a:rPr>
            <a:t>as first year level term premiums received by SBLI  less (i) initial premiums paid for policies that are not taken, (ii) premiums on terminated policies, and (iii) policy fees.  </a:t>
          </a:r>
          <a:endParaRPr lang="en-US"/>
        </a:p>
        <a:p>
          <a:r>
            <a:rPr lang="en-US" sz="1100">
              <a:solidFill>
                <a:schemeClr val="dk1"/>
              </a:solidFill>
              <a:latin typeface="+mn-lt"/>
              <a:ea typeface="+mn-ea"/>
              <a:cs typeface="+mn-cs"/>
            </a:rPr>
            <a:t>Single premium term, whole life, UL conversions, and annuity products are excluded from the NCP calculation by SBLI.</a:t>
          </a:r>
          <a:endParaRPr lang="en-US"/>
        </a:p>
        <a:p>
          <a:pPr eaLnBrk="1" fontAlgn="base" latinLnBrk="0" hangingPunct="1"/>
          <a:endParaRPr lang="en-US" sz="1100" b="1" baseline="0">
            <a:solidFill>
              <a:schemeClr val="dk1"/>
            </a:solidFill>
            <a:latin typeface="+mn-lt"/>
            <a:ea typeface="+mn-ea"/>
            <a:cs typeface="+mn-cs"/>
          </a:endParaRPr>
        </a:p>
        <a:p>
          <a:r>
            <a:rPr lang="en-US" sz="1100" b="1" u="sng" baseline="0">
              <a:solidFill>
                <a:schemeClr val="dk1"/>
              </a:solidFill>
              <a:latin typeface="+mn-lt"/>
              <a:ea typeface="+mn-ea"/>
              <a:cs typeface="+mn-cs"/>
            </a:rPr>
            <a:t>iGROUP Notes:</a:t>
          </a:r>
          <a:endParaRPr lang="en-US" sz="1100">
            <a:solidFill>
              <a:schemeClr val="dk1"/>
            </a:solidFill>
            <a:latin typeface="+mn-lt"/>
            <a:ea typeface="+mn-ea"/>
            <a:cs typeface="+mn-cs"/>
          </a:endParaRPr>
        </a:p>
        <a:p>
          <a:r>
            <a:rPr lang="en-US" sz="1100">
              <a:solidFill>
                <a:schemeClr val="dk1"/>
              </a:solidFill>
              <a:latin typeface="+mn-lt"/>
              <a:ea typeface="+mn-ea"/>
              <a:cs typeface="+mn-cs"/>
            </a:rPr>
            <a:t>All base contract commissions are paid directly to the marketing offices by the insurance company. Pooled iGROUP comp levels qualify based on total aggregated production with all iGROUP companies.</a:t>
          </a:r>
        </a:p>
        <a:p>
          <a:endParaRPr lang="en-US" sz="1100" b="0" i="0">
            <a:solidFill>
              <a:schemeClr val="dk1"/>
            </a:solidFill>
            <a:latin typeface="+mn-lt"/>
            <a:ea typeface="+mn-ea"/>
            <a:cs typeface="+mn-cs"/>
          </a:endParaRPr>
        </a:p>
        <a:p>
          <a:r>
            <a:rPr lang="en-US" sz="1100" b="1" i="0">
              <a:solidFill>
                <a:schemeClr val="dk1"/>
              </a:solidFill>
              <a:latin typeface="+mn-lt"/>
              <a:ea typeface="+mn-ea"/>
              <a:cs typeface="+mn-cs"/>
            </a:rPr>
            <a:t>This is not a contract. iGROUP comp percentages are not guaranteed and are subject to change based on iGROUP qualification with various carriers.</a:t>
          </a:r>
          <a:endParaRPr lang="en-US" sz="1100" b="1">
            <a:solidFill>
              <a:schemeClr val="dk1"/>
            </a:solidFill>
            <a:latin typeface="+mn-lt"/>
            <a:ea typeface="+mn-ea"/>
            <a:cs typeface="+mn-cs"/>
          </a:endParaRPr>
        </a:p>
        <a:p>
          <a:endParaRPr lang="en-US" sz="1100" b="1" i="0">
            <a:solidFill>
              <a:schemeClr val="dk1"/>
            </a:solidFill>
            <a:latin typeface="+mn-lt"/>
            <a:ea typeface="+mn-ea"/>
            <a:cs typeface="+mn-cs"/>
          </a:endParaRPr>
        </a:p>
        <a:p>
          <a:r>
            <a:rPr lang="en-US" sz="1100" b="1" i="0">
              <a:solidFill>
                <a:schemeClr val="dk1"/>
              </a:solidFill>
              <a:latin typeface="+mn-lt"/>
              <a:ea typeface="+mn-ea"/>
              <a:cs typeface="+mn-cs"/>
            </a:rPr>
            <a:t>Grid Date: 1/2015</a:t>
          </a:r>
          <a:endParaRPr lang="en-US" sz="1100">
            <a:solidFill>
              <a:schemeClr val="dk1"/>
            </a:solidFill>
            <a:latin typeface="+mn-lt"/>
            <a:ea typeface="+mn-ea"/>
            <a:cs typeface="+mn-cs"/>
          </a:endParaRPr>
        </a:p>
        <a:p>
          <a:endParaRPr lang="en-US" sz="1100" b="1">
            <a:solidFill>
              <a:schemeClr val="dk1"/>
            </a:solidFill>
            <a:latin typeface="+mn-lt"/>
            <a:ea typeface="+mn-ea"/>
            <a:cs typeface="+mn-cs"/>
          </a:endParaRPr>
        </a:p>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indexed="17"/>
    <pageSetUpPr fitToPage="1"/>
  </sheetPr>
  <dimension ref="A1:F33"/>
  <sheetViews>
    <sheetView zoomScale="85" workbookViewId="0">
      <pane xSplit="4" ySplit="5" topLeftCell="E30" activePane="bottomRight" state="frozen"/>
      <selection activeCell="D42" sqref="D42"/>
      <selection pane="topRight" activeCell="D42" sqref="D42"/>
      <selection pane="bottomLeft" activeCell="D42" sqref="D42"/>
      <selection pane="bottomRight" activeCell="B13" sqref="B13"/>
    </sheetView>
  </sheetViews>
  <sheetFormatPr defaultRowHeight="15"/>
  <cols>
    <col min="1" max="1" width="6.5703125" style="1" customWidth="1"/>
    <col min="2" max="2" width="49.7109375" style="1" customWidth="1"/>
    <col min="3" max="3" width="9.140625" style="1"/>
    <col min="4" max="4" width="12.5703125" style="1" bestFit="1" customWidth="1"/>
    <col min="5" max="5" width="8.7109375" style="1" customWidth="1"/>
    <col min="6" max="6" width="71.28515625" style="1" customWidth="1"/>
    <col min="7" max="16384" width="9.140625" style="1"/>
  </cols>
  <sheetData>
    <row r="1" spans="1:6" ht="18">
      <c r="A1" s="27"/>
      <c r="B1" s="27"/>
      <c r="C1" s="28" t="s">
        <v>25</v>
      </c>
      <c r="D1" s="28"/>
      <c r="E1" s="3"/>
    </row>
    <row r="2" spans="1:6" ht="18.75">
      <c r="A2" s="27"/>
      <c r="B2" s="27"/>
      <c r="C2" s="112" t="s">
        <v>24</v>
      </c>
      <c r="D2" s="112"/>
      <c r="E2" s="112"/>
    </row>
    <row r="3" spans="1:6" ht="15" customHeight="1">
      <c r="A3" s="27"/>
      <c r="B3" s="26"/>
      <c r="C3" s="113" t="s">
        <v>23</v>
      </c>
      <c r="D3" s="113" t="s">
        <v>22</v>
      </c>
      <c r="E3" s="114" t="s">
        <v>21</v>
      </c>
    </row>
    <row r="4" spans="1:6" ht="12.75" customHeight="1">
      <c r="A4" s="27"/>
      <c r="B4" s="26"/>
      <c r="C4" s="113"/>
      <c r="D4" s="113"/>
      <c r="E4" s="115"/>
    </row>
    <row r="5" spans="1:6" ht="30" customHeight="1">
      <c r="A5" s="25"/>
      <c r="B5" s="24" t="s">
        <v>20</v>
      </c>
      <c r="C5" s="113"/>
      <c r="D5" s="113"/>
      <c r="E5" s="116"/>
      <c r="F5" s="23" t="s">
        <v>19</v>
      </c>
    </row>
    <row r="6" spans="1:6">
      <c r="A6" s="108"/>
      <c r="B6" s="22" t="s">
        <v>18</v>
      </c>
      <c r="C6" s="21">
        <v>85</v>
      </c>
      <c r="D6" s="17">
        <v>38</v>
      </c>
      <c r="E6" s="20">
        <f t="shared" ref="E6:E23" si="0">SUM(C6:D6)</f>
        <v>123</v>
      </c>
    </row>
    <row r="7" spans="1:6">
      <c r="A7" s="108"/>
      <c r="B7" s="22" t="s">
        <v>17</v>
      </c>
      <c r="C7" s="21">
        <v>85</v>
      </c>
      <c r="D7" s="17">
        <v>38</v>
      </c>
      <c r="E7" s="20">
        <f t="shared" si="0"/>
        <v>123</v>
      </c>
    </row>
    <row r="8" spans="1:6">
      <c r="A8" s="108"/>
      <c r="B8" s="22" t="s">
        <v>16</v>
      </c>
      <c r="C8" s="21">
        <v>85</v>
      </c>
      <c r="D8" s="17">
        <v>38</v>
      </c>
      <c r="E8" s="20">
        <f t="shared" si="0"/>
        <v>123</v>
      </c>
    </row>
    <row r="9" spans="1:6">
      <c r="A9" s="108"/>
      <c r="B9" s="22" t="s">
        <v>15</v>
      </c>
      <c r="C9" s="21">
        <v>60</v>
      </c>
      <c r="D9" s="17">
        <v>38</v>
      </c>
      <c r="E9" s="20">
        <f t="shared" si="0"/>
        <v>98</v>
      </c>
    </row>
    <row r="10" spans="1:6">
      <c r="A10" s="108"/>
      <c r="B10" s="22" t="s">
        <v>14</v>
      </c>
      <c r="C10" s="21">
        <v>85</v>
      </c>
      <c r="D10" s="17">
        <v>38</v>
      </c>
      <c r="E10" s="20">
        <f t="shared" si="0"/>
        <v>123</v>
      </c>
    </row>
    <row r="11" spans="1:6">
      <c r="A11" s="108"/>
      <c r="B11" s="22" t="s">
        <v>13</v>
      </c>
      <c r="C11" s="21">
        <v>85</v>
      </c>
      <c r="D11" s="17">
        <v>38</v>
      </c>
      <c r="E11" s="20">
        <f t="shared" si="0"/>
        <v>123</v>
      </c>
    </row>
    <row r="12" spans="1:6">
      <c r="A12" s="108"/>
      <c r="B12" s="22" t="s">
        <v>12</v>
      </c>
      <c r="C12" s="21">
        <v>85</v>
      </c>
      <c r="D12" s="17">
        <v>38</v>
      </c>
      <c r="E12" s="20">
        <f t="shared" si="0"/>
        <v>123</v>
      </c>
    </row>
    <row r="13" spans="1:6">
      <c r="A13" s="108"/>
      <c r="B13" s="19" t="s">
        <v>11</v>
      </c>
      <c r="C13" s="21">
        <v>95</v>
      </c>
      <c r="D13" s="17">
        <v>40</v>
      </c>
      <c r="E13" s="20">
        <f t="shared" si="0"/>
        <v>135</v>
      </c>
    </row>
    <row r="14" spans="1:6">
      <c r="A14" s="108"/>
      <c r="B14" s="19" t="s">
        <v>10</v>
      </c>
      <c r="C14" s="21">
        <v>94</v>
      </c>
      <c r="D14" s="17">
        <v>40</v>
      </c>
      <c r="E14" s="20">
        <f t="shared" si="0"/>
        <v>134</v>
      </c>
    </row>
    <row r="15" spans="1:6">
      <c r="A15" s="108"/>
      <c r="B15" s="19" t="s">
        <v>9</v>
      </c>
      <c r="C15" s="21">
        <v>93</v>
      </c>
      <c r="D15" s="17">
        <v>40</v>
      </c>
      <c r="E15" s="20">
        <f t="shared" si="0"/>
        <v>133</v>
      </c>
    </row>
    <row r="16" spans="1:6">
      <c r="A16" s="108"/>
      <c r="B16" s="19" t="s">
        <v>8</v>
      </c>
      <c r="C16" s="21">
        <v>92</v>
      </c>
      <c r="D16" s="17">
        <v>40</v>
      </c>
      <c r="E16" s="20">
        <f t="shared" si="0"/>
        <v>132</v>
      </c>
    </row>
    <row r="17" spans="1:5">
      <c r="A17" s="108"/>
      <c r="B17" s="19" t="s">
        <v>7</v>
      </c>
      <c r="C17" s="21">
        <v>91</v>
      </c>
      <c r="D17" s="17">
        <v>40</v>
      </c>
      <c r="E17" s="20">
        <f t="shared" si="0"/>
        <v>131</v>
      </c>
    </row>
    <row r="18" spans="1:5">
      <c r="A18" s="108"/>
      <c r="B18" s="19" t="s">
        <v>6</v>
      </c>
      <c r="C18" s="21">
        <v>90</v>
      </c>
      <c r="D18" s="17">
        <v>40</v>
      </c>
      <c r="E18" s="20">
        <f t="shared" si="0"/>
        <v>130</v>
      </c>
    </row>
    <row r="19" spans="1:5">
      <c r="A19" s="108"/>
      <c r="B19" s="19" t="s">
        <v>5</v>
      </c>
      <c r="C19" s="21">
        <v>70</v>
      </c>
      <c r="D19" s="17">
        <v>40</v>
      </c>
      <c r="E19" s="20">
        <f t="shared" si="0"/>
        <v>110</v>
      </c>
    </row>
    <row r="20" spans="1:5" ht="15.75" thickBot="1">
      <c r="A20" s="108"/>
      <c r="B20" s="19" t="s">
        <v>4</v>
      </c>
      <c r="C20" s="18">
        <v>95</v>
      </c>
      <c r="D20" s="17">
        <v>40</v>
      </c>
      <c r="E20" s="16">
        <f t="shared" si="0"/>
        <v>135</v>
      </c>
    </row>
    <row r="21" spans="1:5">
      <c r="A21" s="109" t="s">
        <v>3</v>
      </c>
      <c r="B21" s="15" t="s">
        <v>2</v>
      </c>
      <c r="C21" s="14">
        <v>85</v>
      </c>
      <c r="D21" s="13">
        <v>38</v>
      </c>
      <c r="E21" s="12">
        <f t="shared" si="0"/>
        <v>123</v>
      </c>
    </row>
    <row r="22" spans="1:5">
      <c r="A22" s="110"/>
      <c r="B22" s="11" t="s">
        <v>1</v>
      </c>
      <c r="C22" s="10">
        <v>29</v>
      </c>
      <c r="D22" s="9">
        <v>11.5</v>
      </c>
      <c r="E22" s="8">
        <f t="shared" si="0"/>
        <v>40.5</v>
      </c>
    </row>
    <row r="23" spans="1:5" ht="15.75" thickBot="1">
      <c r="A23" s="110"/>
      <c r="B23" s="7" t="s">
        <v>0</v>
      </c>
      <c r="C23" s="6">
        <v>85</v>
      </c>
      <c r="D23" s="5">
        <v>38</v>
      </c>
      <c r="E23" s="4">
        <f t="shared" si="0"/>
        <v>123</v>
      </c>
    </row>
    <row r="24" spans="1:5" ht="17.25" customHeight="1">
      <c r="A24" s="3"/>
      <c r="B24" s="3"/>
      <c r="C24" s="3"/>
      <c r="D24" s="3"/>
      <c r="E24" s="3"/>
    </row>
    <row r="25" spans="1:5">
      <c r="A25" s="3"/>
      <c r="B25" s="3"/>
      <c r="C25" s="3"/>
      <c r="D25" s="3"/>
      <c r="E25" s="3"/>
    </row>
    <row r="26" spans="1:5" ht="17.25" customHeight="1">
      <c r="A26" s="3"/>
      <c r="B26" s="3"/>
      <c r="C26" s="3"/>
      <c r="D26" s="3"/>
      <c r="E26" s="3"/>
    </row>
    <row r="27" spans="1:5" ht="18.75" customHeight="1">
      <c r="A27" s="3"/>
      <c r="B27" s="3"/>
      <c r="C27" s="3"/>
      <c r="D27" s="3"/>
      <c r="E27" s="3"/>
    </row>
    <row r="28" spans="1:5" ht="15" customHeight="1">
      <c r="A28" s="3"/>
      <c r="B28" s="111"/>
      <c r="C28" s="111"/>
      <c r="D28" s="111"/>
      <c r="E28" s="111"/>
    </row>
    <row r="29" spans="1:5" ht="15" customHeight="1">
      <c r="A29" s="3"/>
      <c r="B29" s="111"/>
      <c r="C29" s="111"/>
      <c r="D29" s="111"/>
      <c r="E29" s="111"/>
    </row>
    <row r="30" spans="1:5" ht="15" customHeight="1">
      <c r="A30" s="3"/>
      <c r="B30" s="111"/>
      <c r="C30" s="111"/>
      <c r="D30" s="111"/>
      <c r="E30" s="111"/>
    </row>
    <row r="31" spans="1:5" ht="15" customHeight="1">
      <c r="A31" s="3"/>
      <c r="B31" s="111"/>
      <c r="C31" s="111"/>
      <c r="D31" s="111"/>
      <c r="E31" s="111"/>
    </row>
    <row r="32" spans="1:5" ht="15" customHeight="1">
      <c r="A32" s="3"/>
      <c r="B32" s="111"/>
      <c r="C32" s="111"/>
      <c r="D32" s="111"/>
      <c r="E32" s="111"/>
    </row>
    <row r="33" spans="1:5" ht="15" customHeight="1">
      <c r="A33" s="3"/>
      <c r="B33" s="2"/>
      <c r="C33" s="2"/>
      <c r="D33" s="2"/>
      <c r="E33" s="2"/>
    </row>
  </sheetData>
  <mergeCells count="7">
    <mergeCell ref="A6:A20"/>
    <mergeCell ref="A21:A23"/>
    <mergeCell ref="B28:E32"/>
    <mergeCell ref="C2:E2"/>
    <mergeCell ref="C3:C5"/>
    <mergeCell ref="D3:D5"/>
    <mergeCell ref="E3:E5"/>
  </mergeCells>
  <pageMargins left="0.3" right="0.13" top="0.28000000000000003" bottom="0.17" header="0.2" footer="0.16"/>
  <pageSetup scale="84"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dimension ref="A1:G25"/>
  <sheetViews>
    <sheetView topLeftCell="A4" workbookViewId="0">
      <selection activeCell="B20" sqref="B20"/>
    </sheetView>
  </sheetViews>
  <sheetFormatPr defaultRowHeight="15"/>
  <cols>
    <col min="1" max="1" width="6.5703125" style="1" customWidth="1"/>
    <col min="2" max="2" width="49.7109375" style="1" customWidth="1"/>
    <col min="3" max="3" width="9.42578125" style="1" customWidth="1"/>
    <col min="4" max="4" width="9.140625" style="1"/>
    <col min="5" max="5" width="7.7109375" style="1" customWidth="1"/>
    <col min="6" max="6" width="14.85546875" style="1" bestFit="1" customWidth="1"/>
    <col min="7" max="7" width="43.85546875" style="1" customWidth="1"/>
    <col min="8" max="16384" width="9.140625" style="1"/>
  </cols>
  <sheetData>
    <row r="1" spans="1:7" ht="18.75" thickBot="1">
      <c r="A1" s="27"/>
      <c r="B1" s="27"/>
      <c r="C1" s="28" t="s">
        <v>98</v>
      </c>
      <c r="D1" s="3"/>
      <c r="E1" s="3"/>
      <c r="F1" s="27"/>
    </row>
    <row r="2" spans="1:7" ht="19.5" thickBot="1">
      <c r="A2" s="27"/>
      <c r="B2" s="3"/>
      <c r="C2" s="144" t="s">
        <v>24</v>
      </c>
      <c r="D2" s="145"/>
      <c r="E2" s="145"/>
      <c r="F2" s="76"/>
    </row>
    <row r="3" spans="1:7" ht="15" customHeight="1">
      <c r="A3" s="27"/>
      <c r="B3" s="26"/>
      <c r="C3" s="146" t="s">
        <v>23</v>
      </c>
      <c r="D3" s="75"/>
      <c r="E3" s="147" t="s">
        <v>22</v>
      </c>
      <c r="F3" s="74"/>
    </row>
    <row r="4" spans="1:7" ht="12.75" customHeight="1">
      <c r="A4" s="27"/>
      <c r="B4" s="26"/>
      <c r="C4" s="128"/>
      <c r="D4" s="72" t="s">
        <v>97</v>
      </c>
      <c r="E4" s="113"/>
      <c r="F4" s="122" t="s">
        <v>21</v>
      </c>
    </row>
    <row r="5" spans="1:7" ht="45" customHeight="1">
      <c r="A5" s="25"/>
      <c r="B5" s="73" t="s">
        <v>20</v>
      </c>
      <c r="C5" s="128"/>
      <c r="D5" s="72" t="s">
        <v>96</v>
      </c>
      <c r="E5" s="113"/>
      <c r="F5" s="122"/>
      <c r="G5" s="23" t="s">
        <v>19</v>
      </c>
    </row>
    <row r="6" spans="1:7">
      <c r="A6" s="143"/>
      <c r="B6" s="49" t="s">
        <v>95</v>
      </c>
      <c r="C6" s="47">
        <v>90</v>
      </c>
      <c r="D6" s="70">
        <v>13.5</v>
      </c>
      <c r="E6" s="17">
        <v>16.5</v>
      </c>
      <c r="F6" s="69">
        <f t="shared" ref="F6:F23" si="0">E6+D6+C6</f>
        <v>120</v>
      </c>
    </row>
    <row r="7" spans="1:7">
      <c r="A7" s="143"/>
      <c r="B7" s="49" t="s">
        <v>94</v>
      </c>
      <c r="C7" s="47">
        <v>85</v>
      </c>
      <c r="D7" s="70">
        <v>13.5</v>
      </c>
      <c r="E7" s="17">
        <v>16.5</v>
      </c>
      <c r="F7" s="69">
        <f t="shared" si="0"/>
        <v>115</v>
      </c>
    </row>
    <row r="8" spans="1:7">
      <c r="A8" s="143"/>
      <c r="B8" s="49" t="s">
        <v>93</v>
      </c>
      <c r="C8" s="47">
        <v>90</v>
      </c>
      <c r="D8" s="70">
        <v>18.5</v>
      </c>
      <c r="E8" s="17">
        <v>16.5</v>
      </c>
      <c r="F8" s="69">
        <f t="shared" si="0"/>
        <v>125</v>
      </c>
    </row>
    <row r="9" spans="1:7">
      <c r="A9" s="143"/>
      <c r="B9" s="49" t="s">
        <v>92</v>
      </c>
      <c r="C9" s="47">
        <v>95</v>
      </c>
      <c r="D9" s="70">
        <v>18.5</v>
      </c>
      <c r="E9" s="17">
        <v>16.5</v>
      </c>
      <c r="F9" s="69">
        <f t="shared" si="0"/>
        <v>130</v>
      </c>
    </row>
    <row r="10" spans="1:7">
      <c r="A10" s="143"/>
      <c r="B10" s="49" t="s">
        <v>91</v>
      </c>
      <c r="C10" s="47">
        <v>100</v>
      </c>
      <c r="D10" s="70">
        <v>18.5</v>
      </c>
      <c r="E10" s="17">
        <v>16.5</v>
      </c>
      <c r="F10" s="69">
        <f t="shared" si="0"/>
        <v>135</v>
      </c>
    </row>
    <row r="11" spans="1:7">
      <c r="A11" s="143"/>
      <c r="B11" s="48" t="s">
        <v>90</v>
      </c>
      <c r="C11" s="47">
        <v>95</v>
      </c>
      <c r="D11" s="70">
        <v>13.5</v>
      </c>
      <c r="E11" s="17">
        <v>16.5</v>
      </c>
      <c r="F11" s="69">
        <f t="shared" si="0"/>
        <v>125</v>
      </c>
    </row>
    <row r="12" spans="1:7">
      <c r="A12" s="143"/>
      <c r="B12" s="48" t="s">
        <v>89</v>
      </c>
      <c r="C12" s="47">
        <v>103</v>
      </c>
      <c r="D12" s="70">
        <v>13.5</v>
      </c>
      <c r="E12" s="17">
        <v>16.5</v>
      </c>
      <c r="F12" s="69">
        <f t="shared" si="0"/>
        <v>133</v>
      </c>
    </row>
    <row r="13" spans="1:7">
      <c r="A13" s="143"/>
      <c r="B13" s="48" t="s">
        <v>88</v>
      </c>
      <c r="C13" s="47">
        <v>115</v>
      </c>
      <c r="D13" s="70">
        <v>13.5</v>
      </c>
      <c r="E13" s="17">
        <v>16.5</v>
      </c>
      <c r="F13" s="69">
        <f t="shared" si="0"/>
        <v>145</v>
      </c>
    </row>
    <row r="14" spans="1:7">
      <c r="A14" s="143"/>
      <c r="B14" s="48" t="s">
        <v>87</v>
      </c>
      <c r="C14" s="47">
        <v>110</v>
      </c>
      <c r="D14" s="70">
        <v>13.5</v>
      </c>
      <c r="E14" s="17">
        <v>16.5</v>
      </c>
      <c r="F14" s="69">
        <f t="shared" si="0"/>
        <v>140</v>
      </c>
    </row>
    <row r="15" spans="1:7">
      <c r="A15" s="143"/>
      <c r="B15" s="48" t="s">
        <v>86</v>
      </c>
      <c r="C15" s="47">
        <v>110</v>
      </c>
      <c r="D15" s="70">
        <v>13.5</v>
      </c>
      <c r="E15" s="17">
        <v>16.5</v>
      </c>
      <c r="F15" s="69">
        <f t="shared" si="0"/>
        <v>140</v>
      </c>
    </row>
    <row r="16" spans="1:7">
      <c r="A16" s="143"/>
      <c r="B16" s="48" t="s">
        <v>85</v>
      </c>
      <c r="C16" s="47">
        <v>110</v>
      </c>
      <c r="D16" s="70">
        <v>13.5</v>
      </c>
      <c r="E16" s="17">
        <v>16.5</v>
      </c>
      <c r="F16" s="69">
        <f t="shared" si="0"/>
        <v>140</v>
      </c>
    </row>
    <row r="17" spans="1:6">
      <c r="A17" s="143"/>
      <c r="B17" s="49" t="s">
        <v>84</v>
      </c>
      <c r="C17" s="47">
        <v>90</v>
      </c>
      <c r="D17" s="70">
        <v>13.5</v>
      </c>
      <c r="E17" s="17">
        <v>16.5</v>
      </c>
      <c r="F17" s="69">
        <f t="shared" si="0"/>
        <v>120</v>
      </c>
    </row>
    <row r="18" spans="1:6">
      <c r="A18" s="143"/>
      <c r="B18" s="49" t="s">
        <v>83</v>
      </c>
      <c r="C18" s="47">
        <v>90</v>
      </c>
      <c r="D18" s="70">
        <v>13.5</v>
      </c>
      <c r="E18" s="17">
        <v>16.5</v>
      </c>
      <c r="F18" s="69">
        <f t="shared" si="0"/>
        <v>120</v>
      </c>
    </row>
    <row r="19" spans="1:6">
      <c r="A19" s="143"/>
      <c r="B19" s="71" t="s">
        <v>149</v>
      </c>
      <c r="C19" s="47">
        <v>90</v>
      </c>
      <c r="D19" s="70">
        <f>13.5+25</f>
        <v>38.5</v>
      </c>
      <c r="E19" s="17">
        <v>16.5</v>
      </c>
      <c r="F19" s="69">
        <f t="shared" si="0"/>
        <v>145</v>
      </c>
    </row>
    <row r="20" spans="1:6">
      <c r="A20" s="143"/>
      <c r="B20" s="49" t="s">
        <v>82</v>
      </c>
      <c r="C20" s="47">
        <v>9</v>
      </c>
      <c r="D20" s="70">
        <v>13.5</v>
      </c>
      <c r="E20" s="17">
        <v>16.5</v>
      </c>
      <c r="F20" s="69">
        <f t="shared" si="0"/>
        <v>39</v>
      </c>
    </row>
    <row r="21" spans="1:6">
      <c r="A21" s="143"/>
      <c r="B21" s="49" t="s">
        <v>81</v>
      </c>
      <c r="C21" s="47">
        <v>8</v>
      </c>
      <c r="D21" s="70">
        <v>13.5</v>
      </c>
      <c r="E21" s="17">
        <v>16.5</v>
      </c>
      <c r="F21" s="69">
        <f t="shared" si="0"/>
        <v>38</v>
      </c>
    </row>
    <row r="22" spans="1:6">
      <c r="A22" s="143"/>
      <c r="B22" s="49" t="s">
        <v>80</v>
      </c>
      <c r="C22" s="47">
        <v>5</v>
      </c>
      <c r="D22" s="70">
        <v>13.5</v>
      </c>
      <c r="E22" s="17">
        <v>16.5</v>
      </c>
      <c r="F22" s="69">
        <f t="shared" si="0"/>
        <v>35</v>
      </c>
    </row>
    <row r="23" spans="1:6">
      <c r="A23" s="143"/>
      <c r="B23" s="49" t="s">
        <v>79</v>
      </c>
      <c r="C23" s="47">
        <v>3</v>
      </c>
      <c r="D23" s="70">
        <v>13.5</v>
      </c>
      <c r="E23" s="17">
        <v>16.5</v>
      </c>
      <c r="F23" s="69">
        <f t="shared" si="0"/>
        <v>33</v>
      </c>
    </row>
    <row r="24" spans="1:6">
      <c r="A24" s="143"/>
    </row>
    <row r="25" spans="1:6" ht="17.25" customHeight="1">
      <c r="A25" s="3"/>
      <c r="B25" s="3"/>
      <c r="C25" s="3"/>
      <c r="D25" s="3"/>
      <c r="E25" s="3"/>
      <c r="F25" s="27"/>
    </row>
  </sheetData>
  <mergeCells count="5">
    <mergeCell ref="F4:F5"/>
    <mergeCell ref="A6:A24"/>
    <mergeCell ref="C2:E2"/>
    <mergeCell ref="C3:C5"/>
    <mergeCell ref="E3:E5"/>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dimension ref="A1:B6"/>
  <sheetViews>
    <sheetView workbookViewId="0">
      <selection activeCell="E29" sqref="E29"/>
    </sheetView>
  </sheetViews>
  <sheetFormatPr defaultRowHeight="15"/>
  <cols>
    <col min="1" max="1" width="6.5703125" style="1" customWidth="1"/>
    <col min="2" max="2" width="49.7109375" style="1" customWidth="1"/>
    <col min="3" max="16384" width="9.140625" style="1"/>
  </cols>
  <sheetData>
    <row r="1" spans="1:2">
      <c r="A1" s="27"/>
      <c r="B1" s="27"/>
    </row>
    <row r="2" spans="1:2">
      <c r="A2" s="27"/>
      <c r="B2" s="3"/>
    </row>
    <row r="3" spans="1:2" ht="15" customHeight="1">
      <c r="A3" s="27"/>
      <c r="B3" s="26"/>
    </row>
    <row r="4" spans="1:2" ht="12.75" customHeight="1">
      <c r="A4" s="27"/>
      <c r="B4" s="26"/>
    </row>
    <row r="6" spans="1:2">
      <c r="B6" s="1" t="s">
        <v>134</v>
      </c>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dimension ref="A1:F31"/>
  <sheetViews>
    <sheetView workbookViewId="0">
      <selection activeCell="B19" sqref="B19"/>
    </sheetView>
  </sheetViews>
  <sheetFormatPr defaultRowHeight="15"/>
  <cols>
    <col min="1" max="1" width="6.5703125" style="1" customWidth="1"/>
    <col min="2" max="2" width="49.7109375" style="1" customWidth="1"/>
    <col min="3" max="3" width="9.28515625" style="1" customWidth="1"/>
    <col min="4" max="4" width="7.42578125" style="1" customWidth="1"/>
    <col min="5" max="5" width="9.85546875" style="1" bestFit="1" customWidth="1"/>
    <col min="6" max="6" width="63.7109375" style="1" customWidth="1"/>
    <col min="7" max="16384" width="9.140625" style="1"/>
  </cols>
  <sheetData>
    <row r="1" spans="1:6" ht="18.75" thickBot="1">
      <c r="A1" s="27"/>
      <c r="B1" s="27"/>
      <c r="C1" s="92" t="s">
        <v>117</v>
      </c>
      <c r="D1" s="91"/>
      <c r="E1" s="28"/>
    </row>
    <row r="2" spans="1:6" ht="18.75">
      <c r="A2" s="27"/>
      <c r="B2" s="3"/>
      <c r="C2" s="118" t="s">
        <v>24</v>
      </c>
      <c r="D2" s="118"/>
      <c r="E2" s="119"/>
    </row>
    <row r="3" spans="1:6" ht="15" customHeight="1">
      <c r="A3" s="27"/>
      <c r="B3" s="26"/>
      <c r="C3" s="90"/>
      <c r="D3" s="89"/>
      <c r="E3" s="52"/>
    </row>
    <row r="4" spans="1:6">
      <c r="A4" s="27"/>
      <c r="B4" s="26"/>
      <c r="C4" s="113" t="s">
        <v>116</v>
      </c>
      <c r="D4" s="113" t="s">
        <v>22</v>
      </c>
      <c r="E4" s="113" t="s">
        <v>21</v>
      </c>
    </row>
    <row r="5" spans="1:6" ht="30.75" thickBot="1">
      <c r="A5" s="25"/>
      <c r="B5" s="24" t="s">
        <v>20</v>
      </c>
      <c r="C5" s="114"/>
      <c r="D5" s="114"/>
      <c r="E5" s="114"/>
      <c r="F5" s="23" t="s">
        <v>19</v>
      </c>
    </row>
    <row r="6" spans="1:6" ht="15.75" thickBot="1">
      <c r="A6" s="117"/>
      <c r="B6" s="42" t="s">
        <v>115</v>
      </c>
      <c r="C6" s="88">
        <v>143</v>
      </c>
      <c r="D6" s="87">
        <v>0</v>
      </c>
      <c r="E6" s="82">
        <f t="shared" ref="E6:E22" si="0">C6+D6</f>
        <v>143</v>
      </c>
    </row>
    <row r="7" spans="1:6" ht="15.75" thickBot="1">
      <c r="A7" s="117"/>
      <c r="B7" s="37" t="s">
        <v>114</v>
      </c>
      <c r="C7" s="39">
        <v>100</v>
      </c>
      <c r="D7" s="54">
        <v>0</v>
      </c>
      <c r="E7" s="82">
        <f t="shared" si="0"/>
        <v>100</v>
      </c>
    </row>
    <row r="8" spans="1:6" ht="15.75" thickBot="1">
      <c r="A8" s="117"/>
      <c r="B8" s="37" t="s">
        <v>113</v>
      </c>
      <c r="C8" s="39">
        <v>100</v>
      </c>
      <c r="D8" s="54">
        <v>0</v>
      </c>
      <c r="E8" s="82">
        <f t="shared" si="0"/>
        <v>100</v>
      </c>
    </row>
    <row r="9" spans="1:6" ht="15.75" thickBot="1">
      <c r="A9" s="117"/>
      <c r="B9" s="86" t="s">
        <v>112</v>
      </c>
      <c r="C9" s="39">
        <v>60</v>
      </c>
      <c r="D9" s="54">
        <v>0</v>
      </c>
      <c r="E9" s="82">
        <f t="shared" si="0"/>
        <v>60</v>
      </c>
    </row>
    <row r="10" spans="1:6" ht="15.75" thickBot="1">
      <c r="A10" s="117"/>
      <c r="B10" s="86" t="s">
        <v>111</v>
      </c>
      <c r="C10" s="39">
        <v>55</v>
      </c>
      <c r="D10" s="54">
        <v>0</v>
      </c>
      <c r="E10" s="82">
        <f t="shared" si="0"/>
        <v>55</v>
      </c>
    </row>
    <row r="11" spans="1:6" ht="15.75" thickBot="1">
      <c r="A11" s="117"/>
      <c r="B11" s="37" t="s">
        <v>110</v>
      </c>
      <c r="C11" s="39">
        <v>140</v>
      </c>
      <c r="D11" s="54">
        <v>0</v>
      </c>
      <c r="E11" s="82">
        <f t="shared" si="0"/>
        <v>140</v>
      </c>
    </row>
    <row r="12" spans="1:6" ht="15.75" thickBot="1">
      <c r="A12" s="117"/>
      <c r="B12" s="37" t="s">
        <v>109</v>
      </c>
      <c r="C12" s="39">
        <v>125</v>
      </c>
      <c r="D12" s="54">
        <v>0</v>
      </c>
      <c r="E12" s="82">
        <f t="shared" si="0"/>
        <v>125</v>
      </c>
    </row>
    <row r="13" spans="1:6" ht="15.75" thickBot="1">
      <c r="A13" s="117"/>
      <c r="B13" s="37" t="s">
        <v>108</v>
      </c>
      <c r="C13" s="39">
        <v>143</v>
      </c>
      <c r="D13" s="54">
        <v>0</v>
      </c>
      <c r="E13" s="82">
        <f t="shared" si="0"/>
        <v>143</v>
      </c>
    </row>
    <row r="14" spans="1:6" ht="15.75" thickBot="1">
      <c r="A14" s="117"/>
      <c r="B14" s="37" t="s">
        <v>107</v>
      </c>
      <c r="C14" s="39">
        <v>143</v>
      </c>
      <c r="D14" s="54">
        <v>0</v>
      </c>
      <c r="E14" s="82">
        <f t="shared" si="0"/>
        <v>143</v>
      </c>
    </row>
    <row r="15" spans="1:6" ht="15.75" thickBot="1">
      <c r="A15" s="117"/>
      <c r="B15" s="37" t="s">
        <v>106</v>
      </c>
      <c r="C15" s="39">
        <v>100</v>
      </c>
      <c r="D15" s="54">
        <v>0</v>
      </c>
      <c r="E15" s="82">
        <f t="shared" si="0"/>
        <v>100</v>
      </c>
    </row>
    <row r="16" spans="1:6" ht="15.75" thickBot="1">
      <c r="A16" s="117"/>
      <c r="B16" s="37" t="s">
        <v>105</v>
      </c>
      <c r="C16" s="39">
        <v>80</v>
      </c>
      <c r="D16" s="54">
        <v>0</v>
      </c>
      <c r="E16" s="82">
        <f t="shared" si="0"/>
        <v>80</v>
      </c>
    </row>
    <row r="17" spans="1:5" ht="15.75" thickBot="1">
      <c r="A17" s="117"/>
      <c r="B17" s="37" t="s">
        <v>104</v>
      </c>
      <c r="C17" s="39">
        <v>130</v>
      </c>
      <c r="D17" s="54">
        <v>0</v>
      </c>
      <c r="E17" s="82">
        <f t="shared" si="0"/>
        <v>130</v>
      </c>
    </row>
    <row r="18" spans="1:5" ht="15.75" thickBot="1">
      <c r="A18" s="117"/>
      <c r="B18" s="37" t="s">
        <v>103</v>
      </c>
      <c r="C18" s="39">
        <v>120</v>
      </c>
      <c r="D18" s="54">
        <v>0</v>
      </c>
      <c r="E18" s="82">
        <f t="shared" si="0"/>
        <v>120</v>
      </c>
    </row>
    <row r="19" spans="1:5" ht="15.75" thickBot="1">
      <c r="A19" s="117"/>
      <c r="B19" s="37" t="s">
        <v>102</v>
      </c>
      <c r="C19" s="39">
        <v>125</v>
      </c>
      <c r="D19" s="54">
        <v>0</v>
      </c>
      <c r="E19" s="82">
        <f t="shared" si="0"/>
        <v>125</v>
      </c>
    </row>
    <row r="20" spans="1:5" ht="15.75" thickBot="1">
      <c r="A20" s="117"/>
      <c r="B20" s="37" t="s">
        <v>101</v>
      </c>
      <c r="C20" s="39">
        <v>135</v>
      </c>
      <c r="D20" s="54">
        <v>0</v>
      </c>
      <c r="E20" s="82">
        <f t="shared" si="0"/>
        <v>135</v>
      </c>
    </row>
    <row r="21" spans="1:5" ht="15.75" thickBot="1">
      <c r="A21" s="117"/>
      <c r="B21" s="37" t="s">
        <v>100</v>
      </c>
      <c r="C21" s="39">
        <v>135</v>
      </c>
      <c r="D21" s="54">
        <v>0</v>
      </c>
      <c r="E21" s="82">
        <f t="shared" si="0"/>
        <v>135</v>
      </c>
    </row>
    <row r="22" spans="1:5" ht="15.75" thickBot="1">
      <c r="A22" s="117"/>
      <c r="B22" s="85" t="s">
        <v>99</v>
      </c>
      <c r="C22" s="84">
        <v>3.5</v>
      </c>
      <c r="D22" s="83">
        <v>0</v>
      </c>
      <c r="E22" s="82">
        <f t="shared" si="0"/>
        <v>3.5</v>
      </c>
    </row>
    <row r="23" spans="1:5" s="77" customFormat="1" ht="14.25" customHeight="1">
      <c r="A23" s="81"/>
      <c r="B23" s="80"/>
      <c r="C23" s="79"/>
      <c r="D23" s="79"/>
      <c r="E23" s="78"/>
    </row>
    <row r="24" spans="1:5" ht="17.25" customHeight="1">
      <c r="A24" s="3"/>
      <c r="B24" s="3"/>
      <c r="C24" s="3"/>
      <c r="D24" s="3"/>
      <c r="E24" s="3"/>
    </row>
    <row r="25" spans="1:5" ht="18.75" customHeight="1">
      <c r="A25" s="3"/>
      <c r="B25" s="3"/>
      <c r="C25" s="3"/>
      <c r="D25" s="3"/>
      <c r="E25" s="3"/>
    </row>
    <row r="26" spans="1:5" ht="15" customHeight="1">
      <c r="A26" s="3"/>
      <c r="B26" s="3"/>
      <c r="C26" s="3"/>
      <c r="D26" s="3"/>
      <c r="E26" s="3"/>
    </row>
    <row r="27" spans="1:5" ht="15" customHeight="1">
      <c r="A27" s="3"/>
      <c r="B27" s="3"/>
      <c r="C27" s="3"/>
      <c r="D27" s="3"/>
      <c r="E27" s="3"/>
    </row>
    <row r="28" spans="1:5" ht="15" customHeight="1">
      <c r="A28" s="3"/>
      <c r="B28" s="3"/>
      <c r="C28" s="3"/>
      <c r="D28" s="3"/>
      <c r="E28" s="3"/>
    </row>
    <row r="29" spans="1:5" ht="15" customHeight="1">
      <c r="A29" s="3"/>
      <c r="B29" s="3"/>
      <c r="C29" s="3"/>
      <c r="D29" s="3"/>
      <c r="E29" s="3"/>
    </row>
    <row r="30" spans="1:5" ht="15" customHeight="1">
      <c r="A30" s="3"/>
      <c r="B30" s="3"/>
      <c r="C30" s="3"/>
      <c r="D30" s="3"/>
      <c r="E30" s="3"/>
    </row>
    <row r="31" spans="1:5" ht="15" customHeight="1">
      <c r="A31" s="3"/>
      <c r="B31" s="2"/>
      <c r="C31" s="2"/>
      <c r="D31" s="2"/>
      <c r="E31" s="2"/>
    </row>
  </sheetData>
  <mergeCells count="5">
    <mergeCell ref="A6:A22"/>
    <mergeCell ref="C2:E2"/>
    <mergeCell ref="C4:C5"/>
    <mergeCell ref="D4:D5"/>
    <mergeCell ref="E4:E5"/>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18"/>
  <sheetViews>
    <sheetView topLeftCell="A19" workbookViewId="0">
      <selection activeCell="D7" sqref="D7:D13"/>
    </sheetView>
  </sheetViews>
  <sheetFormatPr defaultRowHeight="15"/>
  <cols>
    <col min="1" max="1" width="6.5703125" style="1" customWidth="1"/>
    <col min="2" max="2" width="49.7109375" style="1" customWidth="1"/>
    <col min="3" max="3" width="9.42578125" style="1" customWidth="1"/>
    <col min="4" max="4" width="9.140625" style="1"/>
    <col min="5" max="5" width="15.7109375" style="1" customWidth="1"/>
    <col min="6" max="6" width="12.5703125" style="1" customWidth="1"/>
    <col min="7" max="7" width="59.28515625" style="1" customWidth="1"/>
    <col min="8" max="16384" width="9.140625" style="1"/>
  </cols>
  <sheetData>
    <row r="1" spans="1:7" ht="18">
      <c r="A1" s="27"/>
      <c r="B1" s="27"/>
      <c r="C1" s="28" t="s">
        <v>37</v>
      </c>
      <c r="D1" s="28"/>
      <c r="E1" s="28"/>
      <c r="F1" s="28"/>
    </row>
    <row r="2" spans="1:7" ht="18.75">
      <c r="A2" s="27"/>
      <c r="B2" s="3"/>
      <c r="C2" s="112" t="s">
        <v>24</v>
      </c>
      <c r="D2" s="112"/>
      <c r="E2" s="112"/>
      <c r="F2" s="120"/>
    </row>
    <row r="3" spans="1:7" ht="15" customHeight="1">
      <c r="A3" s="27"/>
      <c r="B3" s="26"/>
      <c r="C3" s="113" t="s">
        <v>36</v>
      </c>
      <c r="D3" s="113" t="s">
        <v>22</v>
      </c>
      <c r="E3" s="113" t="s">
        <v>35</v>
      </c>
      <c r="F3" s="113" t="s">
        <v>34</v>
      </c>
    </row>
    <row r="4" spans="1:7" ht="12.75" customHeight="1">
      <c r="A4" s="27"/>
      <c r="B4" s="26"/>
      <c r="C4" s="113"/>
      <c r="D4" s="113"/>
      <c r="E4" s="121"/>
      <c r="F4" s="113"/>
    </row>
    <row r="5" spans="1:7" ht="45">
      <c r="A5" s="25"/>
      <c r="B5" s="24" t="s">
        <v>20</v>
      </c>
      <c r="C5" s="113"/>
      <c r="D5" s="113"/>
      <c r="E5" s="121"/>
      <c r="F5" s="121"/>
      <c r="G5" s="23" t="s">
        <v>19</v>
      </c>
    </row>
    <row r="6" spans="1:7">
      <c r="A6" s="117"/>
      <c r="B6" s="30" t="s">
        <v>33</v>
      </c>
      <c r="C6" s="21">
        <v>85</v>
      </c>
      <c r="D6" s="21">
        <v>38</v>
      </c>
      <c r="E6" s="29">
        <f t="shared" ref="E6:E13" si="0">((100*(C6%))*D6%)/100</f>
        <v>0.32299999999999995</v>
      </c>
      <c r="F6" s="29">
        <f t="shared" ref="F6:F13" si="1">C6%+E6</f>
        <v>1.173</v>
      </c>
    </row>
    <row r="7" spans="1:7">
      <c r="A7" s="117"/>
      <c r="B7" s="30" t="s">
        <v>32</v>
      </c>
      <c r="C7" s="21">
        <v>95</v>
      </c>
      <c r="D7" s="21">
        <v>38</v>
      </c>
      <c r="E7" s="29">
        <f t="shared" si="0"/>
        <v>0.36099999999999999</v>
      </c>
      <c r="F7" s="29">
        <f t="shared" si="1"/>
        <v>1.3109999999999999</v>
      </c>
    </row>
    <row r="8" spans="1:7">
      <c r="A8" s="117"/>
      <c r="B8" s="30" t="s">
        <v>31</v>
      </c>
      <c r="C8" s="21">
        <v>100</v>
      </c>
      <c r="D8" s="21">
        <v>38</v>
      </c>
      <c r="E8" s="29">
        <f t="shared" si="0"/>
        <v>0.38</v>
      </c>
      <c r="F8" s="29">
        <f t="shared" si="1"/>
        <v>1.38</v>
      </c>
    </row>
    <row r="9" spans="1:7">
      <c r="A9" s="117"/>
      <c r="B9" s="30" t="s">
        <v>30</v>
      </c>
      <c r="C9" s="21">
        <v>100</v>
      </c>
      <c r="D9" s="21">
        <v>38</v>
      </c>
      <c r="E9" s="29">
        <f t="shared" si="0"/>
        <v>0.38</v>
      </c>
      <c r="F9" s="29">
        <f t="shared" si="1"/>
        <v>1.38</v>
      </c>
    </row>
    <row r="10" spans="1:7">
      <c r="A10" s="117"/>
      <c r="B10" s="30" t="s">
        <v>29</v>
      </c>
      <c r="C10" s="21">
        <v>85</v>
      </c>
      <c r="D10" s="21">
        <v>38</v>
      </c>
      <c r="E10" s="29">
        <f t="shared" si="0"/>
        <v>0.32299999999999995</v>
      </c>
      <c r="F10" s="29">
        <f t="shared" si="1"/>
        <v>1.173</v>
      </c>
    </row>
    <row r="11" spans="1:7">
      <c r="A11" s="117"/>
      <c r="B11" s="30" t="s">
        <v>28</v>
      </c>
      <c r="C11" s="21">
        <v>95</v>
      </c>
      <c r="D11" s="21">
        <v>38</v>
      </c>
      <c r="E11" s="29">
        <f t="shared" si="0"/>
        <v>0.36099999999999999</v>
      </c>
      <c r="F11" s="29">
        <f t="shared" si="1"/>
        <v>1.3109999999999999</v>
      </c>
    </row>
    <row r="12" spans="1:7">
      <c r="A12" s="117"/>
      <c r="B12" s="30" t="s">
        <v>27</v>
      </c>
      <c r="C12" s="21">
        <v>90</v>
      </c>
      <c r="D12" s="21">
        <v>38</v>
      </c>
      <c r="E12" s="29">
        <f t="shared" si="0"/>
        <v>0.34200000000000003</v>
      </c>
      <c r="F12" s="29">
        <f t="shared" si="1"/>
        <v>1.242</v>
      </c>
    </row>
    <row r="13" spans="1:7">
      <c r="A13" s="117"/>
      <c r="B13" s="30" t="s">
        <v>26</v>
      </c>
      <c r="C13" s="21">
        <v>80</v>
      </c>
      <c r="D13" s="21">
        <v>38</v>
      </c>
      <c r="E13" s="29">
        <f t="shared" si="0"/>
        <v>0.30399999999999999</v>
      </c>
      <c r="F13" s="29">
        <f t="shared" si="1"/>
        <v>1.1040000000000001</v>
      </c>
    </row>
    <row r="14" spans="1:7" ht="15" customHeight="1">
      <c r="A14" s="3"/>
      <c r="B14" s="111"/>
      <c r="C14" s="111"/>
      <c r="D14" s="111"/>
      <c r="E14" s="111"/>
      <c r="F14" s="2"/>
    </row>
    <row r="15" spans="1:7" ht="15" customHeight="1">
      <c r="A15" s="3"/>
      <c r="B15" s="111"/>
      <c r="C15" s="111"/>
      <c r="D15" s="111"/>
      <c r="E15" s="111"/>
      <c r="F15" s="2"/>
    </row>
    <row r="17" spans="2:2">
      <c r="B17" s="3"/>
    </row>
    <row r="18" spans="2:2">
      <c r="B18" s="3"/>
    </row>
  </sheetData>
  <mergeCells count="7">
    <mergeCell ref="A6:A13"/>
    <mergeCell ref="C2:F2"/>
    <mergeCell ref="B14:E15"/>
    <mergeCell ref="F3:F5"/>
    <mergeCell ref="E3:E5"/>
    <mergeCell ref="C3:C5"/>
    <mergeCell ref="D3:D5"/>
  </mergeCells>
  <pageMargins left="0.7" right="0.7" top="0.75" bottom="0.75" header="0.3" footer="0.3"/>
  <pageSetup scale="90" orientation="landscape" r:id="rId1"/>
  <drawing r:id="rId2"/>
</worksheet>
</file>

<file path=xl/worksheets/sheet4.xml><?xml version="1.0" encoding="utf-8"?>
<worksheet xmlns="http://schemas.openxmlformats.org/spreadsheetml/2006/main" xmlns:r="http://schemas.openxmlformats.org/officeDocument/2006/relationships">
  <dimension ref="A2:F23"/>
  <sheetViews>
    <sheetView topLeftCell="B13" workbookViewId="0">
      <selection activeCell="B37" sqref="B37"/>
    </sheetView>
  </sheetViews>
  <sheetFormatPr defaultRowHeight="15"/>
  <cols>
    <col min="1" max="1" width="6.5703125" style="1" customWidth="1"/>
    <col min="2" max="2" width="49.7109375" style="1" customWidth="1"/>
    <col min="3" max="3" width="14" style="1" bestFit="1" customWidth="1"/>
    <col min="4" max="4" width="11.140625" style="1" customWidth="1"/>
    <col min="5" max="5" width="13.85546875" style="1" bestFit="1" customWidth="1"/>
    <col min="6" max="6" width="60.140625" style="1" customWidth="1"/>
    <col min="7" max="16384" width="9.140625" style="1"/>
  </cols>
  <sheetData>
    <row r="2" spans="1:6" ht="18.75" thickBot="1">
      <c r="A2" s="27"/>
      <c r="B2" s="27"/>
      <c r="C2" s="124" t="s">
        <v>126</v>
      </c>
      <c r="D2" s="124"/>
    </row>
    <row r="3" spans="1:6" ht="18.75">
      <c r="A3" s="27"/>
      <c r="B3" s="3"/>
      <c r="C3" s="125" t="s">
        <v>24</v>
      </c>
      <c r="D3" s="126"/>
      <c r="E3" s="127"/>
    </row>
    <row r="4" spans="1:6" ht="15" customHeight="1">
      <c r="A4" s="27"/>
      <c r="B4" s="26"/>
      <c r="C4" s="128" t="s">
        <v>116</v>
      </c>
      <c r="D4" s="113" t="s">
        <v>22</v>
      </c>
      <c r="E4" s="101"/>
    </row>
    <row r="5" spans="1:6" ht="12.75" customHeight="1">
      <c r="A5" s="27"/>
      <c r="B5" s="26"/>
      <c r="C5" s="128"/>
      <c r="D5" s="113"/>
      <c r="E5" s="122" t="s">
        <v>21</v>
      </c>
    </row>
    <row r="6" spans="1:6" ht="45.75" thickBot="1">
      <c r="A6" s="25"/>
      <c r="B6" s="24" t="s">
        <v>20</v>
      </c>
      <c r="C6" s="129"/>
      <c r="D6" s="114"/>
      <c r="E6" s="123"/>
      <c r="F6" s="23" t="s">
        <v>19</v>
      </c>
    </row>
    <row r="7" spans="1:6" ht="15.75" thickBot="1">
      <c r="A7" s="117"/>
      <c r="B7" s="100" t="s">
        <v>125</v>
      </c>
      <c r="C7" s="99">
        <v>115</v>
      </c>
      <c r="D7" s="58">
        <v>0</v>
      </c>
      <c r="E7" s="82">
        <f t="shared" ref="E7:E14" si="0">C7+D7</f>
        <v>115</v>
      </c>
    </row>
    <row r="8" spans="1:6" ht="15.75" thickBot="1">
      <c r="A8" s="117"/>
      <c r="B8" s="71" t="s">
        <v>124</v>
      </c>
      <c r="C8" s="47">
        <v>125</v>
      </c>
      <c r="D8" s="17">
        <v>0</v>
      </c>
      <c r="E8" s="82">
        <f t="shared" si="0"/>
        <v>125</v>
      </c>
    </row>
    <row r="9" spans="1:6" ht="15.75" thickBot="1">
      <c r="A9" s="117"/>
      <c r="B9" s="71" t="s">
        <v>123</v>
      </c>
      <c r="C9" s="47">
        <v>135</v>
      </c>
      <c r="D9" s="17">
        <v>0</v>
      </c>
      <c r="E9" s="82">
        <f t="shared" si="0"/>
        <v>135</v>
      </c>
    </row>
    <row r="10" spans="1:6" ht="15.75" thickBot="1">
      <c r="A10" s="117"/>
      <c r="B10" s="71" t="s">
        <v>122</v>
      </c>
      <c r="C10" s="47">
        <v>150</v>
      </c>
      <c r="D10" s="17">
        <v>0</v>
      </c>
      <c r="E10" s="82">
        <f t="shared" si="0"/>
        <v>150</v>
      </c>
    </row>
    <row r="11" spans="1:6" ht="15.75" thickBot="1">
      <c r="A11" s="117"/>
      <c r="B11" s="71" t="s">
        <v>121</v>
      </c>
      <c r="C11" s="47">
        <v>115</v>
      </c>
      <c r="D11" s="98">
        <v>0</v>
      </c>
      <c r="E11" s="96">
        <f t="shared" si="0"/>
        <v>115</v>
      </c>
    </row>
    <row r="12" spans="1:6" ht="15.75" thickBot="1">
      <c r="A12" s="117"/>
      <c r="B12" s="71" t="s">
        <v>120</v>
      </c>
      <c r="C12" s="97">
        <v>90</v>
      </c>
      <c r="D12" s="18">
        <v>0</v>
      </c>
      <c r="E12" s="96">
        <f t="shared" si="0"/>
        <v>90</v>
      </c>
    </row>
    <row r="13" spans="1:6" ht="15.75" thickBot="1">
      <c r="A13" s="38"/>
      <c r="B13" s="71" t="s">
        <v>119</v>
      </c>
      <c r="C13" s="47">
        <v>65</v>
      </c>
      <c r="D13" s="18">
        <v>0</v>
      </c>
      <c r="E13" s="96">
        <f t="shared" si="0"/>
        <v>65</v>
      </c>
    </row>
    <row r="14" spans="1:6" ht="17.25" customHeight="1" thickBot="1">
      <c r="A14" s="3"/>
      <c r="B14" s="95" t="s">
        <v>118</v>
      </c>
      <c r="C14" s="45">
        <v>115</v>
      </c>
      <c r="D14" s="94">
        <v>0</v>
      </c>
      <c r="E14" s="93">
        <f t="shared" si="0"/>
        <v>115</v>
      </c>
    </row>
    <row r="15" spans="1:6" ht="18.75" customHeight="1">
      <c r="A15" s="3"/>
      <c r="B15" s="3"/>
      <c r="C15" s="3"/>
      <c r="D15" s="3"/>
      <c r="E15" s="26"/>
    </row>
    <row r="16" spans="1:6" ht="15" customHeight="1">
      <c r="A16" s="3"/>
      <c r="B16" s="2"/>
      <c r="C16" s="3"/>
      <c r="D16" s="3"/>
      <c r="E16" s="26"/>
    </row>
    <row r="17" spans="1:5" ht="15" customHeight="1">
      <c r="A17" s="3"/>
      <c r="B17" s="2"/>
      <c r="C17" s="3"/>
      <c r="D17" s="3"/>
      <c r="E17" s="26"/>
    </row>
    <row r="18" spans="1:5" ht="15" customHeight="1">
      <c r="A18" s="3"/>
      <c r="B18" s="2"/>
      <c r="C18" s="2"/>
      <c r="D18" s="2"/>
      <c r="E18" s="26"/>
    </row>
    <row r="19" spans="1:5" ht="15" customHeight="1">
      <c r="A19" s="3"/>
      <c r="B19" s="2"/>
      <c r="C19" s="2"/>
      <c r="D19" s="2"/>
      <c r="E19" s="26"/>
    </row>
    <row r="20" spans="1:5" ht="15" customHeight="1">
      <c r="A20" s="3"/>
      <c r="B20" s="2"/>
      <c r="C20" s="2"/>
      <c r="D20" s="2"/>
      <c r="E20" s="26"/>
    </row>
    <row r="21" spans="1:5" ht="15" customHeight="1">
      <c r="A21" s="3"/>
      <c r="B21" s="2"/>
      <c r="C21" s="2"/>
      <c r="D21" s="2"/>
      <c r="E21" s="26"/>
    </row>
    <row r="22" spans="1:5" ht="18">
      <c r="C22" s="2"/>
      <c r="D22" s="2"/>
    </row>
    <row r="23" spans="1:5" ht="18">
      <c r="C23" s="2"/>
      <c r="D23" s="2"/>
    </row>
  </sheetData>
  <mergeCells count="6">
    <mergeCell ref="E5:E6"/>
    <mergeCell ref="A7:A12"/>
    <mergeCell ref="C2:D2"/>
    <mergeCell ref="C3:E3"/>
    <mergeCell ref="C4:C6"/>
    <mergeCell ref="D4:D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H17"/>
  <sheetViews>
    <sheetView tabSelected="1" workbookViewId="0">
      <selection activeCell="B9" sqref="B9"/>
    </sheetView>
  </sheetViews>
  <sheetFormatPr defaultRowHeight="15"/>
  <cols>
    <col min="1" max="1" width="6.5703125" style="1" customWidth="1"/>
    <col min="2" max="2" width="51.42578125" style="1" bestFit="1" customWidth="1"/>
    <col min="3" max="3" width="10.85546875" style="1" bestFit="1" customWidth="1"/>
    <col min="4" max="4" width="8.7109375" style="1" bestFit="1" customWidth="1"/>
    <col min="5" max="5" width="17" style="1" bestFit="1" customWidth="1"/>
    <col min="6" max="6" width="12.42578125" style="1" bestFit="1" customWidth="1"/>
    <col min="7" max="7" width="19.85546875" style="1" bestFit="1" customWidth="1"/>
    <col min="8" max="8" width="50.42578125" style="1" bestFit="1" customWidth="1"/>
    <col min="9" max="16384" width="9.140625" style="1"/>
  </cols>
  <sheetData>
    <row r="1" spans="1:8" ht="18.75" thickBot="1">
      <c r="A1" s="27"/>
      <c r="B1" s="27"/>
      <c r="C1" s="124" t="s">
        <v>55</v>
      </c>
      <c r="D1" s="124"/>
      <c r="E1" s="124"/>
      <c r="F1" s="124"/>
      <c r="G1" s="124"/>
    </row>
    <row r="2" spans="1:8" ht="18.75">
      <c r="A2" s="27"/>
      <c r="B2" s="3"/>
      <c r="C2" s="130" t="s">
        <v>24</v>
      </c>
      <c r="D2" s="131"/>
      <c r="E2" s="132"/>
      <c r="F2" s="132"/>
      <c r="G2" s="132"/>
    </row>
    <row r="3" spans="1:8" ht="15" customHeight="1">
      <c r="A3" s="27"/>
      <c r="B3" s="26"/>
      <c r="C3" s="128" t="s">
        <v>23</v>
      </c>
      <c r="D3" s="114" t="s">
        <v>54</v>
      </c>
      <c r="E3" s="113" t="s">
        <v>53</v>
      </c>
      <c r="F3" s="114" t="s">
        <v>35</v>
      </c>
      <c r="G3" s="114" t="s">
        <v>34</v>
      </c>
    </row>
    <row r="4" spans="1:8" ht="12.75" customHeight="1">
      <c r="A4" s="27"/>
      <c r="B4" s="26"/>
      <c r="C4" s="128"/>
      <c r="D4" s="133"/>
      <c r="E4" s="113"/>
      <c r="F4" s="133"/>
      <c r="G4" s="115"/>
    </row>
    <row r="5" spans="1:8" ht="45.75" thickBot="1">
      <c r="A5" s="25"/>
      <c r="B5" s="24" t="s">
        <v>20</v>
      </c>
      <c r="C5" s="129"/>
      <c r="D5" s="134"/>
      <c r="E5" s="114"/>
      <c r="F5" s="134"/>
      <c r="G5" s="116"/>
      <c r="H5" s="23" t="s">
        <v>52</v>
      </c>
    </row>
    <row r="6" spans="1:8">
      <c r="A6" s="117"/>
      <c r="B6" s="42" t="s">
        <v>38</v>
      </c>
      <c r="C6" s="21">
        <v>85</v>
      </c>
      <c r="D6" s="21">
        <v>15</v>
      </c>
      <c r="E6" s="17">
        <v>21</v>
      </c>
      <c r="F6" s="40">
        <f t="shared" ref="F6:F12" si="0">(100*(C6%+D6%))*(E6%)/100</f>
        <v>0.21</v>
      </c>
      <c r="G6" s="39">
        <f t="shared" ref="G6:G12" si="1">C6+D6+(F6*100)</f>
        <v>121</v>
      </c>
    </row>
    <row r="7" spans="1:8">
      <c r="A7" s="117"/>
      <c r="B7" s="41" t="s">
        <v>51</v>
      </c>
      <c r="C7" s="21">
        <v>95</v>
      </c>
      <c r="D7" s="21">
        <v>15</v>
      </c>
      <c r="E7" s="17">
        <v>21</v>
      </c>
      <c r="F7" s="40">
        <f t="shared" si="0"/>
        <v>0.23099999999999998</v>
      </c>
      <c r="G7" s="39">
        <f t="shared" si="1"/>
        <v>133.1</v>
      </c>
    </row>
    <row r="8" spans="1:8">
      <c r="A8" s="117"/>
      <c r="B8" s="37" t="s">
        <v>50</v>
      </c>
      <c r="C8" s="21">
        <v>105</v>
      </c>
      <c r="D8" s="21">
        <v>15</v>
      </c>
      <c r="E8" s="17">
        <v>21</v>
      </c>
      <c r="F8" s="40">
        <f t="shared" si="0"/>
        <v>0.252</v>
      </c>
      <c r="G8" s="39">
        <f t="shared" si="1"/>
        <v>145.19999999999999</v>
      </c>
    </row>
    <row r="9" spans="1:8">
      <c r="A9" s="117"/>
      <c r="B9" s="37" t="s">
        <v>150</v>
      </c>
      <c r="C9" s="21">
        <v>90</v>
      </c>
      <c r="D9" s="21">
        <v>15</v>
      </c>
      <c r="E9" s="17">
        <v>21</v>
      </c>
      <c r="F9" s="40">
        <f t="shared" si="0"/>
        <v>0.2205</v>
      </c>
      <c r="G9" s="39">
        <f t="shared" si="1"/>
        <v>127.05</v>
      </c>
    </row>
    <row r="10" spans="1:8">
      <c r="A10" s="117"/>
      <c r="B10" s="37" t="s">
        <v>49</v>
      </c>
      <c r="C10" s="21">
        <v>90</v>
      </c>
      <c r="D10" s="21">
        <v>15</v>
      </c>
      <c r="E10" s="17">
        <v>21</v>
      </c>
      <c r="F10" s="40">
        <f t="shared" si="0"/>
        <v>0.2205</v>
      </c>
      <c r="G10" s="39">
        <f t="shared" si="1"/>
        <v>127.05</v>
      </c>
    </row>
    <row r="11" spans="1:8">
      <c r="A11" s="38"/>
      <c r="B11" s="37" t="s">
        <v>48</v>
      </c>
      <c r="C11" s="21">
        <v>100</v>
      </c>
      <c r="D11" s="21">
        <v>15</v>
      </c>
      <c r="E11" s="17">
        <v>29</v>
      </c>
      <c r="F11" s="40">
        <f t="shared" si="0"/>
        <v>0.33349999999999996</v>
      </c>
      <c r="G11" s="39">
        <f t="shared" si="1"/>
        <v>148.35</v>
      </c>
    </row>
    <row r="12" spans="1:8">
      <c r="A12" s="38"/>
      <c r="B12" s="37" t="s">
        <v>47</v>
      </c>
      <c r="C12" s="21">
        <v>100</v>
      </c>
      <c r="D12" s="21">
        <v>15</v>
      </c>
      <c r="E12" s="17">
        <v>29</v>
      </c>
      <c r="F12" s="40">
        <f t="shared" si="0"/>
        <v>0.33349999999999996</v>
      </c>
      <c r="G12" s="39">
        <f t="shared" si="1"/>
        <v>148.35</v>
      </c>
    </row>
    <row r="13" spans="1:8">
      <c r="A13" s="38"/>
      <c r="B13" s="37" t="s">
        <v>46</v>
      </c>
      <c r="C13" s="21">
        <v>9.5</v>
      </c>
      <c r="D13" s="21"/>
      <c r="E13" s="17" t="s">
        <v>45</v>
      </c>
      <c r="F13" s="17"/>
      <c r="G13" s="36"/>
    </row>
    <row r="15" spans="1:8">
      <c r="B15" s="3" t="s">
        <v>44</v>
      </c>
    </row>
    <row r="16" spans="1:8">
      <c r="B16" s="35" t="s">
        <v>43</v>
      </c>
      <c r="C16" s="33" t="s">
        <v>42</v>
      </c>
      <c r="D16" s="34"/>
      <c r="E16" s="33" t="s">
        <v>41</v>
      </c>
      <c r="F16" s="33" t="s">
        <v>40</v>
      </c>
      <c r="G16" s="33" t="s">
        <v>39</v>
      </c>
    </row>
    <row r="17" spans="2:7">
      <c r="B17" s="3" t="s">
        <v>38</v>
      </c>
      <c r="C17" s="31">
        <v>0</v>
      </c>
      <c r="D17" s="32"/>
      <c r="E17" s="31">
        <f>((VLOOKUP(B17,B6:C12,2,FALSE)+VLOOKUP(B17,B6:D12,3,FALSE))*C17)/100</f>
        <v>0</v>
      </c>
      <c r="F17" s="31">
        <f>(VLOOKUP(B17,B6:F12,4,FALSE)*C17)/100</f>
        <v>0</v>
      </c>
      <c r="G17" s="31">
        <f>VLOOKUP(B17,B6:G12,6,FALSE)*C17/100</f>
        <v>0</v>
      </c>
    </row>
  </sheetData>
  <mergeCells count="8">
    <mergeCell ref="A6:A10"/>
    <mergeCell ref="C1:G1"/>
    <mergeCell ref="C2:G2"/>
    <mergeCell ref="C3:C5"/>
    <mergeCell ref="E3:E5"/>
    <mergeCell ref="D3:D5"/>
    <mergeCell ref="F3:F5"/>
    <mergeCell ref="G3:G5"/>
  </mergeCells>
  <dataValidations count="1">
    <dataValidation type="list" allowBlank="1" showInputMessage="1" showErrorMessage="1" sqref="B17">
      <formula1>$B$6:$B$12</formula1>
    </dataValidation>
  </dataValidations>
  <pageMargins left="0.7" right="0.7" top="0.75" bottom="0.75" header="0.3" footer="0.3"/>
  <pageSetup scale="64" orientation="landscape" r:id="rId1"/>
  <drawing r:id="rId2"/>
</worksheet>
</file>

<file path=xl/worksheets/sheet6.xml><?xml version="1.0" encoding="utf-8"?>
<worksheet xmlns="http://schemas.openxmlformats.org/spreadsheetml/2006/main" xmlns:r="http://schemas.openxmlformats.org/officeDocument/2006/relationships">
  <dimension ref="A1:F12"/>
  <sheetViews>
    <sheetView workbookViewId="0">
      <selection activeCell="B25" sqref="B25"/>
    </sheetView>
  </sheetViews>
  <sheetFormatPr defaultRowHeight="15"/>
  <cols>
    <col min="1" max="1" width="6.5703125" style="1" customWidth="1"/>
    <col min="2" max="2" width="49.7109375" style="1" customWidth="1"/>
    <col min="3" max="3" width="9.85546875" style="1" customWidth="1"/>
    <col min="4" max="4" width="10.140625" style="1" customWidth="1"/>
    <col min="5" max="5" width="14.85546875" style="1" bestFit="1" customWidth="1"/>
    <col min="6" max="6" width="68.5703125" style="1" customWidth="1"/>
    <col min="7" max="16384" width="9.140625" style="1"/>
  </cols>
  <sheetData>
    <row r="1" spans="1:6" ht="18">
      <c r="A1" s="27"/>
      <c r="B1" s="27"/>
      <c r="C1" s="102" t="s">
        <v>133</v>
      </c>
      <c r="D1" s="27"/>
      <c r="E1" s="26"/>
    </row>
    <row r="2" spans="1:6" ht="18.75">
      <c r="A2" s="27"/>
      <c r="B2" s="3"/>
      <c r="C2" s="112" t="s">
        <v>24</v>
      </c>
      <c r="D2" s="112"/>
      <c r="E2" s="112"/>
    </row>
    <row r="3" spans="1:6" ht="15" customHeight="1">
      <c r="A3" s="27"/>
      <c r="B3" s="26"/>
      <c r="C3" s="113" t="s">
        <v>116</v>
      </c>
      <c r="D3" s="113" t="s">
        <v>22</v>
      </c>
      <c r="E3" s="113" t="s">
        <v>21</v>
      </c>
    </row>
    <row r="4" spans="1:6" ht="12.75" customHeight="1">
      <c r="A4" s="27"/>
      <c r="B4" s="26"/>
      <c r="C4" s="113"/>
      <c r="D4" s="113"/>
      <c r="E4" s="113"/>
    </row>
    <row r="5" spans="1:6" ht="30.75" thickBot="1">
      <c r="A5" s="25"/>
      <c r="B5" s="24" t="s">
        <v>20</v>
      </c>
      <c r="C5" s="113"/>
      <c r="D5" s="113"/>
      <c r="E5" s="113"/>
      <c r="F5" s="23" t="s">
        <v>19</v>
      </c>
    </row>
    <row r="6" spans="1:6" ht="15.75" thickBot="1">
      <c r="A6" s="108"/>
      <c r="B6" s="51" t="s">
        <v>132</v>
      </c>
      <c r="C6" s="21">
        <v>118</v>
      </c>
      <c r="D6" s="21">
        <v>5</v>
      </c>
      <c r="E6" s="82">
        <f t="shared" ref="E6:E11" si="0">C6+D6</f>
        <v>123</v>
      </c>
    </row>
    <row r="7" spans="1:6" ht="15.75" thickBot="1">
      <c r="A7" s="108"/>
      <c r="B7" s="50" t="s">
        <v>131</v>
      </c>
      <c r="C7" s="21">
        <v>129</v>
      </c>
      <c r="D7" s="21">
        <v>5</v>
      </c>
      <c r="E7" s="82">
        <f t="shared" si="0"/>
        <v>134</v>
      </c>
    </row>
    <row r="8" spans="1:6" ht="15.75" thickBot="1">
      <c r="A8" s="108"/>
      <c r="B8" s="49" t="s">
        <v>130</v>
      </c>
      <c r="C8" s="21">
        <v>141</v>
      </c>
      <c r="D8" s="21">
        <v>5</v>
      </c>
      <c r="E8" s="82">
        <f t="shared" si="0"/>
        <v>146</v>
      </c>
    </row>
    <row r="9" spans="1:6" ht="15.75" thickBot="1">
      <c r="A9" s="108"/>
      <c r="B9" s="49" t="s">
        <v>129</v>
      </c>
      <c r="C9" s="21">
        <v>113</v>
      </c>
      <c r="D9" s="21">
        <v>7</v>
      </c>
      <c r="E9" s="82">
        <f t="shared" si="0"/>
        <v>120</v>
      </c>
    </row>
    <row r="10" spans="1:6" ht="15.75" thickBot="1">
      <c r="A10" s="108"/>
      <c r="B10" s="49" t="s">
        <v>128</v>
      </c>
      <c r="C10" s="21">
        <v>113</v>
      </c>
      <c r="D10" s="21">
        <v>7</v>
      </c>
      <c r="E10" s="82">
        <f t="shared" si="0"/>
        <v>120</v>
      </c>
    </row>
    <row r="11" spans="1:6" ht="15.75" thickBot="1">
      <c r="A11" s="108"/>
      <c r="B11" s="46" t="s">
        <v>127</v>
      </c>
      <c r="C11" s="21">
        <v>8</v>
      </c>
      <c r="D11" s="21">
        <v>0</v>
      </c>
      <c r="E11" s="82">
        <f t="shared" si="0"/>
        <v>8</v>
      </c>
    </row>
    <row r="12" spans="1:6" ht="17.25" customHeight="1">
      <c r="A12" s="3"/>
      <c r="B12" s="3"/>
      <c r="C12" s="3"/>
      <c r="D12" s="27"/>
      <c r="E12" s="26"/>
    </row>
  </sheetData>
  <mergeCells count="5">
    <mergeCell ref="A6:A11"/>
    <mergeCell ref="C2:E2"/>
    <mergeCell ref="C3:C5"/>
    <mergeCell ref="D3:D5"/>
    <mergeCell ref="E3:E5"/>
  </mergeCells>
  <pageMargins left="0.7" right="0.7" top="0.75" bottom="0.75" header="0.3" footer="0.3"/>
  <pageSetup orientation="landscape" verticalDpi="0" r:id="rId1"/>
  <drawing r:id="rId2"/>
</worksheet>
</file>

<file path=xl/worksheets/sheet7.xml><?xml version="1.0" encoding="utf-8"?>
<worksheet xmlns="http://schemas.openxmlformats.org/spreadsheetml/2006/main" xmlns:r="http://schemas.openxmlformats.org/officeDocument/2006/relationships">
  <dimension ref="A1:F21"/>
  <sheetViews>
    <sheetView workbookViewId="0">
      <selection activeCell="F16" sqref="F16"/>
    </sheetView>
  </sheetViews>
  <sheetFormatPr defaultRowHeight="15"/>
  <cols>
    <col min="1" max="1" width="6.5703125" style="1" customWidth="1"/>
    <col min="2" max="2" width="49.7109375" style="1" customWidth="1"/>
    <col min="3" max="3" width="9.42578125" style="1" customWidth="1"/>
    <col min="4" max="4" width="9.140625" style="1"/>
    <col min="5" max="5" width="7.7109375" style="1" customWidth="1"/>
    <col min="6" max="6" width="61.5703125" style="1" customWidth="1"/>
    <col min="7" max="16384" width="9.140625" style="1"/>
  </cols>
  <sheetData>
    <row r="1" spans="1:6" ht="18.75" thickBot="1">
      <c r="A1" s="27"/>
      <c r="B1" s="27"/>
      <c r="C1" s="124" t="s">
        <v>68</v>
      </c>
      <c r="D1" s="124"/>
      <c r="E1" s="124"/>
    </row>
    <row r="2" spans="1:6" ht="18.75">
      <c r="A2" s="27"/>
      <c r="B2" s="3"/>
      <c r="C2" s="130" t="s">
        <v>24</v>
      </c>
      <c r="D2" s="132"/>
      <c r="E2" s="132"/>
    </row>
    <row r="3" spans="1:6" ht="15" customHeight="1">
      <c r="A3" s="27"/>
      <c r="B3" s="26"/>
      <c r="C3" s="128" t="s">
        <v>36</v>
      </c>
      <c r="D3" s="113" t="s">
        <v>22</v>
      </c>
      <c r="E3" s="52"/>
    </row>
    <row r="4" spans="1:6" ht="12.75" customHeight="1">
      <c r="A4" s="27"/>
      <c r="B4" s="26"/>
      <c r="C4" s="128"/>
      <c r="D4" s="113"/>
      <c r="E4" s="113" t="s">
        <v>21</v>
      </c>
    </row>
    <row r="5" spans="1:6" ht="42" customHeight="1" thickBot="1">
      <c r="A5" s="25"/>
      <c r="B5" s="24" t="s">
        <v>20</v>
      </c>
      <c r="C5" s="128"/>
      <c r="D5" s="113"/>
      <c r="E5" s="113"/>
      <c r="F5" s="23" t="s">
        <v>19</v>
      </c>
    </row>
    <row r="6" spans="1:6">
      <c r="A6" s="108"/>
      <c r="B6" s="51" t="s">
        <v>67</v>
      </c>
      <c r="C6" s="47">
        <v>87.5</v>
      </c>
      <c r="D6" s="17">
        <v>22.5</v>
      </c>
      <c r="E6" s="20">
        <f t="shared" ref="E6:E17" si="0">D6+C6</f>
        <v>110</v>
      </c>
    </row>
    <row r="7" spans="1:6">
      <c r="A7" s="108"/>
      <c r="B7" s="50" t="s">
        <v>66</v>
      </c>
      <c r="C7" s="47">
        <v>92.5</v>
      </c>
      <c r="D7" s="17">
        <v>22.5</v>
      </c>
      <c r="E7" s="20">
        <f t="shared" si="0"/>
        <v>115</v>
      </c>
    </row>
    <row r="8" spans="1:6">
      <c r="A8" s="108"/>
      <c r="B8" s="49" t="s">
        <v>65</v>
      </c>
      <c r="C8" s="47">
        <v>112.5</v>
      </c>
      <c r="D8" s="17">
        <v>22.5</v>
      </c>
      <c r="E8" s="20">
        <f t="shared" si="0"/>
        <v>135</v>
      </c>
    </row>
    <row r="9" spans="1:6">
      <c r="A9" s="108"/>
      <c r="B9" s="49" t="s">
        <v>64</v>
      </c>
      <c r="C9" s="47">
        <v>117.5</v>
      </c>
      <c r="D9" s="17">
        <v>22.5</v>
      </c>
      <c r="E9" s="20">
        <f t="shared" si="0"/>
        <v>140</v>
      </c>
    </row>
    <row r="10" spans="1:6">
      <c r="A10" s="108"/>
      <c r="B10" s="49" t="s">
        <v>63</v>
      </c>
      <c r="C10" s="47">
        <v>110</v>
      </c>
      <c r="D10" s="17">
        <v>35</v>
      </c>
      <c r="E10" s="20">
        <f t="shared" si="0"/>
        <v>145</v>
      </c>
    </row>
    <row r="11" spans="1:6">
      <c r="A11" s="108"/>
      <c r="B11" s="49" t="s">
        <v>62</v>
      </c>
      <c r="C11" s="47">
        <v>110</v>
      </c>
      <c r="D11" s="17">
        <v>35</v>
      </c>
      <c r="E11" s="20">
        <f t="shared" si="0"/>
        <v>145</v>
      </c>
    </row>
    <row r="12" spans="1:6">
      <c r="A12" s="108"/>
      <c r="B12" s="49" t="s">
        <v>61</v>
      </c>
      <c r="C12" s="47">
        <v>110</v>
      </c>
      <c r="D12" s="17">
        <v>35</v>
      </c>
      <c r="E12" s="20">
        <f t="shared" si="0"/>
        <v>145</v>
      </c>
    </row>
    <row r="13" spans="1:6">
      <c r="A13" s="108"/>
      <c r="B13" s="49" t="s">
        <v>60</v>
      </c>
      <c r="C13" s="47">
        <v>105</v>
      </c>
      <c r="D13" s="17">
        <v>35</v>
      </c>
      <c r="E13" s="20">
        <f t="shared" si="0"/>
        <v>140</v>
      </c>
    </row>
    <row r="14" spans="1:6">
      <c r="A14" s="108"/>
      <c r="B14" s="49" t="s">
        <v>59</v>
      </c>
      <c r="C14" s="47">
        <v>110</v>
      </c>
      <c r="D14" s="17">
        <v>35</v>
      </c>
      <c r="E14" s="20">
        <f t="shared" si="0"/>
        <v>145</v>
      </c>
    </row>
    <row r="15" spans="1:6">
      <c r="A15" s="108"/>
      <c r="B15" s="48" t="s">
        <v>58</v>
      </c>
      <c r="C15" s="47">
        <v>95</v>
      </c>
      <c r="D15" s="17">
        <v>35</v>
      </c>
      <c r="E15" s="20">
        <f t="shared" si="0"/>
        <v>130</v>
      </c>
    </row>
    <row r="16" spans="1:6">
      <c r="A16" s="108"/>
      <c r="B16" s="48" t="s">
        <v>57</v>
      </c>
      <c r="C16" s="47">
        <v>110</v>
      </c>
      <c r="D16" s="17">
        <v>35</v>
      </c>
      <c r="E16" s="20">
        <f t="shared" si="0"/>
        <v>145</v>
      </c>
    </row>
    <row r="17" spans="1:5" ht="15.75" thickBot="1">
      <c r="A17" s="108"/>
      <c r="B17" s="46" t="s">
        <v>56</v>
      </c>
      <c r="C17" s="45">
        <v>110</v>
      </c>
      <c r="D17" s="17">
        <v>35</v>
      </c>
      <c r="E17" s="44">
        <f t="shared" si="0"/>
        <v>145</v>
      </c>
    </row>
    <row r="18" spans="1:5" ht="17.25" customHeight="1">
      <c r="A18" s="3"/>
      <c r="B18" s="3"/>
      <c r="C18" s="3"/>
      <c r="D18" s="3"/>
      <c r="E18" s="3"/>
    </row>
    <row r="19" spans="1:5" ht="18" customHeight="1"/>
    <row r="21" spans="1:5">
      <c r="B21" s="43"/>
    </row>
  </sheetData>
  <mergeCells count="6">
    <mergeCell ref="A6:A17"/>
    <mergeCell ref="C1:E1"/>
    <mergeCell ref="C2:E2"/>
    <mergeCell ref="C3:C5"/>
    <mergeCell ref="D3:D5"/>
    <mergeCell ref="E4:E5"/>
  </mergeCells>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F18"/>
  <sheetViews>
    <sheetView topLeftCell="A13" workbookViewId="0">
      <selection activeCell="D9" sqref="D9"/>
    </sheetView>
  </sheetViews>
  <sheetFormatPr defaultRowHeight="15"/>
  <cols>
    <col min="1" max="1" width="6.5703125" style="1" customWidth="1"/>
    <col min="2" max="2" width="49.7109375" style="1" customWidth="1"/>
    <col min="3" max="3" width="9.42578125" style="1" customWidth="1"/>
    <col min="4" max="4" width="9.140625" style="1"/>
    <col min="5" max="5" width="7.7109375" style="1" customWidth="1"/>
    <col min="6" max="6" width="49" style="1" customWidth="1"/>
    <col min="7" max="16384" width="9.140625" style="1"/>
  </cols>
  <sheetData>
    <row r="1" spans="1:6" ht="18.75" thickBot="1">
      <c r="A1" s="27"/>
      <c r="B1" s="27"/>
      <c r="C1" s="91" t="s">
        <v>148</v>
      </c>
      <c r="D1" s="91"/>
      <c r="E1" s="91"/>
    </row>
    <row r="2" spans="1:6" ht="18.75">
      <c r="A2" s="27"/>
      <c r="B2" s="3"/>
      <c r="C2" s="135" t="s">
        <v>24</v>
      </c>
      <c r="D2" s="136"/>
      <c r="E2" s="136"/>
    </row>
    <row r="3" spans="1:6" ht="15" customHeight="1">
      <c r="A3" s="27"/>
      <c r="B3" s="26"/>
      <c r="C3" s="137" t="s">
        <v>147</v>
      </c>
      <c r="D3" s="137" t="s">
        <v>22</v>
      </c>
      <c r="E3" s="65"/>
    </row>
    <row r="4" spans="1:6" ht="12.75" customHeight="1">
      <c r="A4" s="27"/>
      <c r="B4" s="26"/>
      <c r="C4" s="138"/>
      <c r="D4" s="138"/>
      <c r="E4" s="139" t="s">
        <v>21</v>
      </c>
    </row>
    <row r="5" spans="1:6" ht="52.5" customHeight="1" thickBot="1">
      <c r="A5" s="25"/>
      <c r="B5" s="24" t="s">
        <v>20</v>
      </c>
      <c r="C5" s="138"/>
      <c r="D5" s="138"/>
      <c r="E5" s="139"/>
      <c r="F5" s="23" t="s">
        <v>19</v>
      </c>
    </row>
    <row r="6" spans="1:6">
      <c r="A6" s="117"/>
      <c r="B6" s="42" t="s">
        <v>146</v>
      </c>
      <c r="C6" s="107">
        <v>80</v>
      </c>
      <c r="D6" s="58">
        <v>42</v>
      </c>
      <c r="E6" s="106">
        <f t="shared" ref="E6:E17" si="0">D6+C6</f>
        <v>122</v>
      </c>
    </row>
    <row r="7" spans="1:6">
      <c r="A7" s="117"/>
      <c r="B7" s="37" t="s">
        <v>145</v>
      </c>
      <c r="C7" s="21">
        <v>80</v>
      </c>
      <c r="D7" s="17">
        <v>30</v>
      </c>
      <c r="E7" s="105">
        <f t="shared" si="0"/>
        <v>110</v>
      </c>
    </row>
    <row r="8" spans="1:6">
      <c r="A8" s="117"/>
      <c r="B8" s="37" t="s">
        <v>144</v>
      </c>
      <c r="C8" s="21">
        <v>80</v>
      </c>
      <c r="D8" s="17">
        <v>37</v>
      </c>
      <c r="E8" s="105">
        <f t="shared" si="0"/>
        <v>117</v>
      </c>
    </row>
    <row r="9" spans="1:6">
      <c r="A9" s="117"/>
      <c r="B9" s="37" t="s">
        <v>143</v>
      </c>
      <c r="C9" s="21">
        <v>80</v>
      </c>
      <c r="D9" s="17">
        <v>37</v>
      </c>
      <c r="E9" s="105">
        <f t="shared" si="0"/>
        <v>117</v>
      </c>
    </row>
    <row r="10" spans="1:6">
      <c r="A10" s="117"/>
      <c r="B10" s="37" t="s">
        <v>142</v>
      </c>
      <c r="C10" s="21">
        <v>80</v>
      </c>
      <c r="D10" s="17">
        <v>27</v>
      </c>
      <c r="E10" s="105">
        <f t="shared" si="0"/>
        <v>107</v>
      </c>
    </row>
    <row r="11" spans="1:6">
      <c r="A11" s="117"/>
      <c r="B11" s="37" t="s">
        <v>141</v>
      </c>
      <c r="C11" s="21">
        <v>75</v>
      </c>
      <c r="D11" s="17">
        <v>28</v>
      </c>
      <c r="E11" s="105">
        <f t="shared" si="0"/>
        <v>103</v>
      </c>
    </row>
    <row r="12" spans="1:6">
      <c r="A12" s="117"/>
      <c r="B12" s="37" t="s">
        <v>140</v>
      </c>
      <c r="C12" s="21">
        <v>75</v>
      </c>
      <c r="D12" s="17">
        <v>32</v>
      </c>
      <c r="E12" s="105">
        <f t="shared" si="0"/>
        <v>107</v>
      </c>
    </row>
    <row r="13" spans="1:6">
      <c r="A13" s="117"/>
      <c r="B13" s="37" t="s">
        <v>139</v>
      </c>
      <c r="C13" s="21">
        <v>75</v>
      </c>
      <c r="D13" s="17">
        <v>42</v>
      </c>
      <c r="E13" s="105">
        <f t="shared" si="0"/>
        <v>117</v>
      </c>
    </row>
    <row r="14" spans="1:6">
      <c r="A14" s="117"/>
      <c r="B14" s="37" t="s">
        <v>138</v>
      </c>
      <c r="C14" s="21">
        <v>75</v>
      </c>
      <c r="D14" s="17">
        <v>52</v>
      </c>
      <c r="E14" s="105">
        <f t="shared" si="0"/>
        <v>127</v>
      </c>
    </row>
    <row r="15" spans="1:6">
      <c r="A15" s="68"/>
      <c r="B15" s="37" t="s">
        <v>137</v>
      </c>
      <c r="C15" s="21">
        <v>75</v>
      </c>
      <c r="D15" s="17">
        <v>32</v>
      </c>
      <c r="E15" s="105">
        <f t="shared" si="0"/>
        <v>107</v>
      </c>
    </row>
    <row r="16" spans="1:6">
      <c r="A16" s="68"/>
      <c r="B16" s="37" t="s">
        <v>136</v>
      </c>
      <c r="C16" s="21">
        <v>75</v>
      </c>
      <c r="D16" s="17">
        <v>42</v>
      </c>
      <c r="E16" s="105">
        <f t="shared" si="0"/>
        <v>117</v>
      </c>
    </row>
    <row r="17" spans="1:5" ht="15.75" thickBot="1">
      <c r="A17" s="68"/>
      <c r="B17" s="85" t="s">
        <v>135</v>
      </c>
      <c r="C17" s="94">
        <v>75</v>
      </c>
      <c r="D17" s="104">
        <v>52</v>
      </c>
      <c r="E17" s="103">
        <f t="shared" si="0"/>
        <v>127</v>
      </c>
    </row>
    <row r="18" spans="1:5" ht="17.25" customHeight="1">
      <c r="A18" s="3"/>
      <c r="B18" s="3"/>
      <c r="C18" s="3"/>
      <c r="D18" s="3"/>
      <c r="E18" s="3"/>
    </row>
  </sheetData>
  <mergeCells count="5">
    <mergeCell ref="C2:E2"/>
    <mergeCell ref="C3:C5"/>
    <mergeCell ref="D3:D5"/>
    <mergeCell ref="E4:E5"/>
    <mergeCell ref="A6:A14"/>
  </mergeCells>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dimension ref="A1:J12"/>
  <sheetViews>
    <sheetView topLeftCell="A13" workbookViewId="0">
      <selection activeCell="H33" sqref="H33"/>
    </sheetView>
  </sheetViews>
  <sheetFormatPr defaultRowHeight="15"/>
  <cols>
    <col min="1" max="1" width="6.5703125" style="1" customWidth="1"/>
    <col min="2" max="2" width="49.7109375" style="1" customWidth="1"/>
    <col min="3" max="3" width="9.42578125" style="1" customWidth="1"/>
    <col min="4" max="4" width="9.140625" style="1"/>
    <col min="5" max="5" width="7.7109375" style="1" customWidth="1"/>
    <col min="6" max="9" width="9.140625" style="1"/>
    <col min="10" max="10" width="46.85546875" style="1" customWidth="1"/>
    <col min="11" max="16384" width="9.140625" style="1"/>
  </cols>
  <sheetData>
    <row r="1" spans="1:10" ht="18.75" thickBot="1">
      <c r="A1" s="27"/>
      <c r="B1" s="27"/>
      <c r="C1" s="142" t="s">
        <v>78</v>
      </c>
      <c r="D1" s="142"/>
      <c r="E1" s="142"/>
    </row>
    <row r="2" spans="1:10" ht="18.75">
      <c r="A2" s="27"/>
      <c r="B2" s="3"/>
      <c r="C2" s="135" t="s">
        <v>24</v>
      </c>
      <c r="D2" s="136"/>
      <c r="E2" s="136"/>
      <c r="F2" s="67"/>
      <c r="G2" s="66"/>
      <c r="H2" s="67"/>
      <c r="I2" s="66"/>
    </row>
    <row r="3" spans="1:10" ht="15" customHeight="1">
      <c r="A3" s="27"/>
      <c r="B3" s="26"/>
      <c r="C3" s="137" t="s">
        <v>23</v>
      </c>
      <c r="D3" s="137" t="s">
        <v>22</v>
      </c>
      <c r="E3" s="65"/>
      <c r="F3" s="140" t="s">
        <v>77</v>
      </c>
      <c r="G3" s="141" t="s">
        <v>75</v>
      </c>
      <c r="H3" s="140" t="s">
        <v>76</v>
      </c>
      <c r="I3" s="141" t="s">
        <v>75</v>
      </c>
    </row>
    <row r="4" spans="1:10" ht="12.75" customHeight="1">
      <c r="A4" s="27"/>
      <c r="B4" s="26"/>
      <c r="C4" s="138"/>
      <c r="D4" s="138"/>
      <c r="E4" s="139" t="s">
        <v>21</v>
      </c>
      <c r="F4" s="140"/>
      <c r="G4" s="141"/>
      <c r="H4" s="140"/>
      <c r="I4" s="141"/>
    </row>
    <row r="5" spans="1:10" ht="45.75" thickBot="1">
      <c r="A5" s="25"/>
      <c r="B5" s="24" t="s">
        <v>20</v>
      </c>
      <c r="C5" s="138"/>
      <c r="D5" s="138"/>
      <c r="E5" s="139"/>
      <c r="F5" s="140"/>
      <c r="G5" s="141"/>
      <c r="H5" s="140"/>
      <c r="I5" s="141"/>
      <c r="J5" s="23" t="s">
        <v>19</v>
      </c>
    </row>
    <row r="6" spans="1:10" ht="15.75" thickBot="1">
      <c r="A6" s="108"/>
      <c r="B6" s="51" t="s">
        <v>74</v>
      </c>
      <c r="C6" s="64">
        <v>85</v>
      </c>
      <c r="D6" s="58">
        <v>10</v>
      </c>
      <c r="E6" s="63">
        <f t="shared" ref="E6:E11" si="0">D6+C6</f>
        <v>95</v>
      </c>
      <c r="F6" s="56">
        <v>21</v>
      </c>
      <c r="G6" s="55">
        <f t="shared" ref="G6:G11" si="1">F6+C6</f>
        <v>106</v>
      </c>
      <c r="H6" s="54">
        <v>25</v>
      </c>
      <c r="I6" s="53">
        <f t="shared" ref="I6:I11" si="2">H6+C6</f>
        <v>110</v>
      </c>
    </row>
    <row r="7" spans="1:10" ht="15.75" thickBot="1">
      <c r="A7" s="108"/>
      <c r="B7" s="50" t="s">
        <v>73</v>
      </c>
      <c r="C7" s="62">
        <v>95</v>
      </c>
      <c r="D7" s="58">
        <v>10</v>
      </c>
      <c r="E7" s="60">
        <f t="shared" si="0"/>
        <v>105</v>
      </c>
      <c r="F7" s="56">
        <v>21</v>
      </c>
      <c r="G7" s="55">
        <f t="shared" si="1"/>
        <v>116</v>
      </c>
      <c r="H7" s="54">
        <v>25</v>
      </c>
      <c r="I7" s="53">
        <f t="shared" si="2"/>
        <v>120</v>
      </c>
    </row>
    <row r="8" spans="1:10" ht="15.75" thickBot="1">
      <c r="A8" s="108"/>
      <c r="B8" s="49" t="s">
        <v>72</v>
      </c>
      <c r="C8" s="61">
        <v>100</v>
      </c>
      <c r="D8" s="58">
        <v>10</v>
      </c>
      <c r="E8" s="60">
        <f t="shared" si="0"/>
        <v>110</v>
      </c>
      <c r="F8" s="56">
        <v>21</v>
      </c>
      <c r="G8" s="55">
        <f t="shared" si="1"/>
        <v>121</v>
      </c>
      <c r="H8" s="54">
        <v>25</v>
      </c>
      <c r="I8" s="53">
        <f t="shared" si="2"/>
        <v>125</v>
      </c>
    </row>
    <row r="9" spans="1:10" ht="15.75" thickBot="1">
      <c r="A9" s="108"/>
      <c r="B9" s="49" t="s">
        <v>71</v>
      </c>
      <c r="C9" s="62">
        <v>100</v>
      </c>
      <c r="D9" s="58">
        <v>10</v>
      </c>
      <c r="E9" s="60">
        <f t="shared" si="0"/>
        <v>110</v>
      </c>
      <c r="F9" s="56">
        <v>21</v>
      </c>
      <c r="G9" s="55">
        <f t="shared" si="1"/>
        <v>121</v>
      </c>
      <c r="H9" s="54">
        <v>25</v>
      </c>
      <c r="I9" s="53">
        <f t="shared" si="2"/>
        <v>125</v>
      </c>
    </row>
    <row r="10" spans="1:10" ht="15.75" thickBot="1">
      <c r="A10" s="108"/>
      <c r="B10" s="49" t="s">
        <v>70</v>
      </c>
      <c r="C10" s="61">
        <v>100</v>
      </c>
      <c r="D10" s="58">
        <v>10</v>
      </c>
      <c r="E10" s="60">
        <f t="shared" si="0"/>
        <v>110</v>
      </c>
      <c r="F10" s="56">
        <v>21</v>
      </c>
      <c r="G10" s="55">
        <f t="shared" si="1"/>
        <v>121</v>
      </c>
      <c r="H10" s="54">
        <v>25</v>
      </c>
      <c r="I10" s="53">
        <f t="shared" si="2"/>
        <v>125</v>
      </c>
    </row>
    <row r="11" spans="1:10" ht="15.75" thickBot="1">
      <c r="A11" s="108"/>
      <c r="B11" s="46" t="s">
        <v>69</v>
      </c>
      <c r="C11" s="59">
        <v>95</v>
      </c>
      <c r="D11" s="58">
        <v>10</v>
      </c>
      <c r="E11" s="57">
        <f t="shared" si="0"/>
        <v>105</v>
      </c>
      <c r="F11" s="56">
        <v>21</v>
      </c>
      <c r="G11" s="55">
        <f t="shared" si="1"/>
        <v>116</v>
      </c>
      <c r="H11" s="54">
        <v>25</v>
      </c>
      <c r="I11" s="53">
        <f t="shared" si="2"/>
        <v>120</v>
      </c>
    </row>
    <row r="12" spans="1:10" ht="17.25" customHeight="1">
      <c r="A12" s="3"/>
      <c r="B12" s="3"/>
      <c r="C12" s="3"/>
      <c r="D12" s="3"/>
      <c r="E12" s="3"/>
    </row>
  </sheetData>
  <mergeCells count="10">
    <mergeCell ref="H3:H5"/>
    <mergeCell ref="I3:I5"/>
    <mergeCell ref="E4:E5"/>
    <mergeCell ref="A6:A11"/>
    <mergeCell ref="C1:E1"/>
    <mergeCell ref="C2:E2"/>
    <mergeCell ref="C3:C5"/>
    <mergeCell ref="D3:D5"/>
    <mergeCell ref="F3:F5"/>
    <mergeCell ref="G3:G5"/>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American General</vt:lpstr>
      <vt:lpstr>Assurity Life</vt:lpstr>
      <vt:lpstr>Banner Life</vt:lpstr>
      <vt:lpstr>Fidelity Life </vt:lpstr>
      <vt:lpstr>Genworth</vt:lpstr>
      <vt:lpstr>Lincoln Financial</vt:lpstr>
      <vt:lpstr>North American Life </vt:lpstr>
      <vt:lpstr>Prudential</vt:lpstr>
      <vt:lpstr>SBLI</vt:lpstr>
      <vt:lpstr>Transamerica</vt:lpstr>
      <vt:lpstr>Transamerica Family</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pmabry</dc:creator>
  <cp:lastModifiedBy>pmabry</cp:lastModifiedBy>
  <dcterms:created xsi:type="dcterms:W3CDTF">2015-01-07T19:33:07Z</dcterms:created>
  <dcterms:modified xsi:type="dcterms:W3CDTF">2015-01-09T16:29:00Z</dcterms:modified>
</cp:coreProperties>
</file>